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CF20AE13ED55A9/FSC 15-19/Dok vnitřní/Členové/48 AP/"/>
    </mc:Choice>
  </mc:AlternateContent>
  <xr:revisionPtr revIDLastSave="0" documentId="8_{0D70BE87-D1AA-4A7E-AC0F-7465E3D4FF60}" xr6:coauthVersionLast="47" xr6:coauthVersionMax="47" xr10:uidLastSave="{00000000-0000-0000-0000-000000000000}"/>
  <bookViews>
    <workbookView xWindow="-120" yWindow="-120" windowWidth="29040" windowHeight="15720" xr2:uid="{DFD87604-D7B1-42E7-8EF5-1C986DB26BDE}"/>
  </bookViews>
  <sheets>
    <sheet name="Monitoring-ploch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59" i="1" s="1"/>
  <c r="I55" i="1"/>
  <c r="C61" i="1" s="1"/>
  <c r="J42" i="1"/>
  <c r="C60" i="1" s="1"/>
  <c r="C62" i="1" s="1"/>
  <c r="C63" i="1" s="1"/>
  <c r="I15" i="1"/>
  <c r="I14" i="1"/>
  <c r="I42" i="1" s="1"/>
</calcChain>
</file>

<file path=xl/sharedStrings.xml><?xml version="1.0" encoding="utf-8"?>
<sst xmlns="http://schemas.openxmlformats.org/spreadsheetml/2006/main" count="222" uniqueCount="114">
  <si>
    <t>Název tabulky:</t>
  </si>
  <si>
    <t>Lesy s vysokou ochranářskou hodnotou (LsVOH=HCVF), referenční plochy,  a jinak společensky významné nebo odlišné lesy</t>
  </si>
  <si>
    <t>Pokyny k vyplnění:</t>
  </si>
  <si>
    <t>1. vyplnit všechny HCVF kat. 1-6, uvést plochu celkovou a plochu zahrnutou do sítě O.ú. (obvykle budou totožné). Další důležité informace jsou v Metodické informaci č. 4 v. 2024.</t>
  </si>
  <si>
    <t>Kategorie HCVF:</t>
  </si>
  <si>
    <t>VOH1 – Druhová rozmanitost. Koncentrace biologické rozmanitosti* včetně endemických druhů a vzácných, ohrožených a zvláště chráněných druhů* s globálním, regionálním nebo národním významem. VOH2 – Rozsáhlé ekosystémy*. Nedotčené ekosystémy*, rozsáhlé ekosystémy* a ekosystémové mozaiky, jež mají signifikantní globální, regionální nebo národní význam a obsahují životaschopné populace většiny přirozeně se vyskytujících druhů v přirozeném rozmístění a počtu. VOH3 – Ekosystémy* a stanoviště. Vzácné, ohrožené a zvláště chráněné ekosystémy*, stanoviště či útočiště. VOH4 – Kritické* ekosystémové služby*. Základní ekosystémové služby*, které jsou významně ohroženy, včetně ochrany povodí a kontroly erozí ohrožených půd a svahů. VOH5 – Potřeby komunit. Místa a zdroje, které hrají zásadní roli v uspokojování základních a nejnutnějších potřeb místních komunit* či původních obyvatel* (například jako zdroj obživy, vody, potravy či ze zdravotních důvodů) a které se identifikují v průběhu jednání s těmito místními komunitami* a původními obyvateli*. VOH6 – Kulturní hodnoty. Místa, zdroje, stanoviště a typy krajiny, které mají globální či národní kulturní, archeologický či historický význam* a/nebo mají kritický kulturní, ekologický, ekonomický či náboženský/posvátný význam pro tradiční kultury místních komunit* či původních obyvatel* a jako takové byly identifikovány v průběhu jednání s těmito místními komunitami* či původními obyvateli*.</t>
  </si>
  <si>
    <t>Relevantní kritéria:</t>
  </si>
  <si>
    <t>6.5.2 V Vlastník* vymezí nejméně 2 % z hospodářské jednotky* jako referenční plochy* (aniž by se snížilo celkové % sítě ochranářských území* v hospodářské jednotce*). Ty se přičtou k sítí ochranářských území* tak, aby tvořily celkovou rozlohu alespoň 10 % hospodářské jednotky* (viz Příloha J). U obecních lesů se rozloha referenčních ploch* postupně během následujících 10 let (od prvního auditu dle tohoto standardu) zvýší na 3 % hospodářské jednotky*. U státních lesů se rozloha postupně během následujících 10 let (od prvního auditu dle tohoto standardu) zvyšuje na 5 % hospodářské jednotky* (bez zmenšení ostatních elementů sítě ochranářských území* v obecních i státních lesích).</t>
  </si>
  <si>
    <t xml:space="preserve">6.5.7 M Referenční plochy* ve spojení s ostatními složkami sítě ochranářských území* tvoří více než 10 % území hospodářské jednotky* (viz Příloha J). </t>
  </si>
  <si>
    <t>6.10.1 Vlastník* eviduje všechny plochy, které byly přeměněné na plantáže* od roku 1994.</t>
  </si>
  <si>
    <t>9.1.1 Za použití nejlepších dostupných informací* je provedeno vyhodnocení, které zachycuje umístění a stav jak vysokých ochranářských hodnot* Kategorií 1-6, jak se uvádí v kritériu* 9.1, tak oblastí vysoké ochranářské hodnoty*, na níž závisejí, a jejich stav.</t>
  </si>
  <si>
    <t>PŘEHLED</t>
  </si>
  <si>
    <t>MONITORING všeobecná část</t>
  </si>
  <si>
    <t>Monitoring - roční</t>
  </si>
  <si>
    <r>
      <t xml:space="preserve">I. kategorie dle FSC: </t>
    </r>
    <r>
      <rPr>
        <b/>
        <sz val="10"/>
        <color rgb="FF0070C0"/>
        <rFont val="Arial CE"/>
        <charset val="238"/>
      </rPr>
      <t>HCVF</t>
    </r>
  </si>
  <si>
    <t>vymezení plochy HCVF</t>
  </si>
  <si>
    <t>důvod vymezení, způsob vyznačení, kvantifikace apod.</t>
  </si>
  <si>
    <t>ochranářský znak</t>
  </si>
  <si>
    <t>dokumenty k dané ploše</t>
  </si>
  <si>
    <t>(hospodářské) hrozby pro HCVF</t>
  </si>
  <si>
    <t>plocha HCVF</t>
  </si>
  <si>
    <t>plocha HCVF zahrnutá do O.ú.</t>
  </si>
  <si>
    <t>den evidence</t>
  </si>
  <si>
    <t>den zániku</t>
  </si>
  <si>
    <t>důvod zániku</t>
  </si>
  <si>
    <t>frekvence</t>
  </si>
  <si>
    <t>období</t>
  </si>
  <si>
    <t>vyhodnocení za období LHP - před obnovou LHP</t>
  </si>
  <si>
    <t>provedené zásahy, jiný významný vliv (soupis nebo odkaz)</t>
  </si>
  <si>
    <t>dopad na monitorované hodnoty</t>
  </si>
  <si>
    <t>datum</t>
  </si>
  <si>
    <t>provedl</t>
  </si>
  <si>
    <t>závěr z monitoringu - roční</t>
  </si>
  <si>
    <t>VOH1</t>
  </si>
  <si>
    <t>CHKO Brdy</t>
  </si>
  <si>
    <t>JPRL: 201 - 243, 246-249, 251, 254</t>
  </si>
  <si>
    <t>Zachovalá lesnatá krajina s nízkou hustotou osídlení, horská enkláva uprostřed Čech</t>
  </si>
  <si>
    <t>Plán Péče</t>
  </si>
  <si>
    <t>bez dopadu</t>
  </si>
  <si>
    <t>Hrdina</t>
  </si>
  <si>
    <t>OK</t>
  </si>
  <si>
    <t>HCV1 (DAR 7.16)</t>
  </si>
  <si>
    <t>I. zóna CHKO Brdy, Ekologická mapa, značky na stromech</t>
  </si>
  <si>
    <t>JPRL: 230E; 235B, C</t>
  </si>
  <si>
    <t>Lesní porosty původní dřevinnou skladbou a výskytem ohrožených nebo vzácných druhů</t>
  </si>
  <si>
    <t>(17,5)</t>
  </si>
  <si>
    <t xml:space="preserve"> 1 x měsíčně</t>
  </si>
  <si>
    <t>rok</t>
  </si>
  <si>
    <t>PR Getsemanka, Ekologická mapa, značky na stromech</t>
  </si>
  <si>
    <t>JPRL: 207C; 210A; 211A, B</t>
  </si>
  <si>
    <t>Květnatá bučina se vzácnými druhy bylin</t>
  </si>
  <si>
    <t>PR Na skalách, Ekologická mapa, značky na stromech</t>
  </si>
  <si>
    <t>JPRL: 206E; 210D</t>
  </si>
  <si>
    <t>Acidofilní bučina, mlok skvrnitý</t>
  </si>
  <si>
    <t>PP Hřebenec, Ekologická mapa, značky na stromech</t>
  </si>
  <si>
    <t>JPRL: 224C</t>
  </si>
  <si>
    <t>Největší kamenné moře ve středních čechách, vzácné druhy lišejníků</t>
  </si>
  <si>
    <t>PP Třemešný vrch, Ekologická mapa, značky na stromech</t>
  </si>
  <si>
    <t>JPRL: 239D</t>
  </si>
  <si>
    <t>Zachovalý zbytek suťového lesa, česnek medvědí</t>
  </si>
  <si>
    <t>HCV1</t>
  </si>
  <si>
    <t>EVL Niva Kotelského potoka, Ekologická mapa</t>
  </si>
  <si>
    <t>JPRL: 220D, E; 254A, B</t>
  </si>
  <si>
    <t>Mihule říční</t>
  </si>
  <si>
    <t>EVL Třemšín a Hřebence, Ekologická mapa</t>
  </si>
  <si>
    <t>JPRL:223C, F, H; 228A, B, C, E, F, G; 229D;</t>
  </si>
  <si>
    <t>boreální lišejníky v kamenných mořích, přírodě blízké porosty</t>
  </si>
  <si>
    <t>EVL Závišínský potok, Ekologická mapa</t>
  </si>
  <si>
    <t>Hranice oddělení 240, 246, 251</t>
  </si>
  <si>
    <t>rak kamenáč</t>
  </si>
  <si>
    <t>nadregionální ÚSES, Ekologická mapa, Geoportál AOPK</t>
  </si>
  <si>
    <t>JPRL: 205, 206, 207, 208A (část); 209 A (část), B (část); 210, 211, 212, 213, 215, 216, 2017, 221A, B (S část), C (S část); 222 A (J část); 223, 224, 225 A (J část), B (J část); 226 A (J část); 227A, B, C, D (Z část); 228, 229, 230, 233C (Z část), D (Z část); 234, 236A; 239 B (část), C (část), D (část); 239C, H; 240 A-B, E (Z část); 241A (V část); 201 A-E; 202 A-F; 203 A; 204 A-C; 205B; 206 A, B; 207 A; 208 A, B; 209 A, B; 214 A, B, C, D (SZ-Z okraj), E (SZ-Z okraj); 220 A (S část); 219 B-E (J okraje dílců); 226 A-F; 231 A, B; 232 A-C; 236 B-C; 237 A-C; 240 A, D, E; 241 A-C; 242 A-C; 243A-C; 246 C (část), D (část); 247 A-C; 248 A-B; 249 A-C</t>
  </si>
  <si>
    <t>Ekologická mapa, Geoportál AOPK</t>
  </si>
  <si>
    <t>(2717,71)</t>
  </si>
  <si>
    <t>regionální ÚSES, Ekologická mapa, Geoportál AOPK</t>
  </si>
  <si>
    <t>JPRL: 220 C, D, E; 221 B, C; 222 A, B; 227 C, D, E; 254 B, C</t>
  </si>
  <si>
    <t>Geoportál AOPK</t>
  </si>
  <si>
    <t>(15,96)</t>
  </si>
  <si>
    <t>Přírodní park Třemšín, Geoportál KUSK</t>
  </si>
  <si>
    <t>JPRL: 201 - 251</t>
  </si>
  <si>
    <t>Geoportál KUSK</t>
  </si>
  <si>
    <t>HCV4</t>
  </si>
  <si>
    <t>Lesy ochranné, Porostní mapa LHP</t>
  </si>
  <si>
    <t>JPRL: 250C, 228G, 230E</t>
  </si>
  <si>
    <t>nedosatečně vyvinuté kamenité půdy na svazích a vrcholech</t>
  </si>
  <si>
    <t>Lesy ZÚ - půdoochranné, Porostní mapa LHP</t>
  </si>
  <si>
    <t>JPRL: 201B, 230A, 235B, C, 250F</t>
  </si>
  <si>
    <t>HCV5</t>
  </si>
  <si>
    <t>PHO, Ekologická mapa</t>
  </si>
  <si>
    <t>JPRL: 248 A, B; 221B, 222B, 227 E, D</t>
  </si>
  <si>
    <t>ochrana vodních zdrojů</t>
  </si>
  <si>
    <t>CELKEM:</t>
  </si>
  <si>
    <r>
      <t xml:space="preserve">II. kategorie dle FSC </t>
    </r>
    <r>
      <rPr>
        <b/>
        <sz val="10"/>
        <color rgb="FF0070C0"/>
        <rFont val="Arial CE"/>
        <charset val="238"/>
      </rPr>
      <t>(RP/O.ú.)</t>
    </r>
  </si>
  <si>
    <t>vymezení plochy HCVF, RP, O. ú.</t>
  </si>
  <si>
    <t>(hospodářské) hrozby pro RP, O. ú.</t>
  </si>
  <si>
    <t>plocha</t>
  </si>
  <si>
    <t>provedené zásahy, jiný významný vliv</t>
  </si>
  <si>
    <t>Genová základna, Porostní mapa LHP</t>
  </si>
  <si>
    <t>JPRL: 205A, 206A, H, J, 210E, 222A, 223A-H, 227A-C, 227A-C, 228A-F, 229A, 234E, 240B</t>
  </si>
  <si>
    <t>Kvalitní smíšené porosty pro získávání osiva</t>
  </si>
  <si>
    <t>O. ú.</t>
  </si>
  <si>
    <t>Test plnění požadavku na RP:</t>
  </si>
  <si>
    <t>Plocha HJ:</t>
  </si>
  <si>
    <t>Minimální podíl RP+O.ú.:</t>
  </si>
  <si>
    <t>Plocha HCVF zahrnutá do O.ú.</t>
  </si>
  <si>
    <t>Plocha RP+ O.ú. z tabulky:</t>
  </si>
  <si>
    <t xml:space="preserve">Celkem </t>
  </si>
  <si>
    <t>Test plnění minimálního podílu RP+O.ú.:</t>
  </si>
  <si>
    <t>je-li buňka vlevo zelená, minimální podíl je naplněn</t>
  </si>
  <si>
    <t>definice:</t>
  </si>
  <si>
    <r>
      <rPr>
        <b/>
        <u/>
        <sz val="10"/>
        <rFont val="Arial CE"/>
        <charset val="238"/>
      </rPr>
      <t>Ochranná území</t>
    </r>
    <r>
      <rPr>
        <sz val="10"/>
        <rFont val="Arial CE"/>
        <charset val="238"/>
      </rPr>
      <t>: Definovaná území, která jsou vytvořena a spravována primárně za účelem ochrany druhů, přírodních stanovišť, ekosystémů*, významných přírodních míst či jiných pro dané místo specifických hodnot; protože mají přirozenou environmentální nebo kulturní hodnotu; nebo za účelem monitoringu*, hodnocení nebo výzkumu; ve kterých však nejsou nutně zakázány jiné hospodářské činnosti.
Označení „chráněné území“ se pro tato území nepoužívají, protože tento termín implikuje zákonem daný, tedy oficiální statut, na nějž se v řadě zemí vztahuje odpovídající legislativa. V souvislosti s Principy a kritérii* by součástí správy těchto území měla být aktivní ochrana, nikoli pasivní ochranářství</t>
    </r>
  </si>
  <si>
    <r>
      <rPr>
        <b/>
        <u/>
        <sz val="10"/>
        <color rgb="FF00B050"/>
        <rFont val="Arial CE"/>
        <charset val="238"/>
      </rPr>
      <t>Výklad MH:</t>
    </r>
    <r>
      <rPr>
        <sz val="10"/>
        <color rgb="FF00B050"/>
        <rFont val="Arial CE"/>
        <charset val="238"/>
      </rPr>
      <t xml:space="preserve"> sem tedy spadnou měřené plochy (DP) či celé DONH Pro Silva a další lesnické demonstrační objekty, kde lze ukazovat a zároveň ověřovat např. nepasečné hospodářské postupy. Zrovna tak se ale může jednat o vysoce kulturní hospodářské účelové porosty typu prutníků, lesa středního či nízkého, bažantnic atp. </t>
    </r>
  </si>
  <si>
    <r>
      <rPr>
        <b/>
        <u/>
        <sz val="10"/>
        <rFont val="Arial CE"/>
        <charset val="238"/>
      </rPr>
      <t>Referenční plochy</t>
    </r>
    <r>
      <rPr>
        <sz val="10"/>
        <rFont val="Arial CE"/>
        <charset val="238"/>
      </rPr>
      <t>: Části hospodářské jednotky vymezené pro zachování nebo obnovu životaschopných příkladů ekosystému, který by se v dané geografické oblasti přirozeně vyskytovaly.</t>
    </r>
  </si>
  <si>
    <r>
      <t>Výklad MH:</t>
    </r>
    <r>
      <rPr>
        <sz val="10"/>
        <color rgb="FF00B050"/>
        <rFont val="Arial CE"/>
        <charset val="238"/>
      </rPr>
      <t xml:space="preserve"> Příkladem může být lokálně (kvůli změně hospodaření v minulém režimu) méně obvyklý, leč dříve častý porost např. s vysokým zastoupením (dnes) vzácnější dřeviny (např. JD). V RP se tedy může hospodařit, ale tak, aby byl dlouhodobě zachován jejich charakter a udržena porostní kontinuita.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</si>
</sst>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u/>
      <sz val="10"/>
      <name val="Arial CE"/>
      <charset val="238"/>
    </font>
    <font>
      <sz val="10"/>
      <color rgb="FF00B050"/>
      <name val="Arial CE"/>
      <charset val="238"/>
    </font>
    <font>
      <b/>
      <u/>
      <sz val="10"/>
      <color rgb="FF00B05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8" xfId="0" applyBorder="1"/>
    <xf numFmtId="0" fontId="0" fillId="0" borderId="19" xfId="0" applyBorder="1"/>
    <xf numFmtId="14" fontId="0" fillId="0" borderId="1" xfId="0" applyNumberFormat="1" applyBorder="1"/>
    <xf numFmtId="49" fontId="6" fillId="0" borderId="1" xfId="0" applyNumberFormat="1" applyFont="1" applyBorder="1"/>
    <xf numFmtId="0" fontId="0" fillId="8" borderId="1" xfId="0" applyFill="1" applyBorder="1"/>
    <xf numFmtId="2" fontId="6" fillId="0" borderId="1" xfId="0" applyNumberFormat="1" applyFont="1" applyBorder="1"/>
    <xf numFmtId="2" fontId="0" fillId="0" borderId="1" xfId="0" applyNumberFormat="1" applyBorder="1"/>
    <xf numFmtId="2" fontId="0" fillId="0" borderId="1" xfId="0" applyNumberFormat="1" applyBorder="1" applyAlignment="1">
      <alignment vertical="center"/>
    </xf>
    <xf numFmtId="49" fontId="0" fillId="0" borderId="1" xfId="0" applyNumberFormat="1" applyBorder="1"/>
    <xf numFmtId="2" fontId="6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3" borderId="18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" fontId="0" fillId="0" borderId="1" xfId="0" applyNumberFormat="1" applyBorder="1"/>
    <xf numFmtId="0" fontId="6" fillId="0" borderId="1" xfId="0" applyFont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2" fontId="7" fillId="2" borderId="21" xfId="0" applyNumberFormat="1" applyFont="1" applyFill="1" applyBorder="1"/>
    <xf numFmtId="4" fontId="7" fillId="2" borderId="21" xfId="0" applyNumberFormat="1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7" fillId="6" borderId="29" xfId="0" applyNumberFormat="1" applyFont="1" applyFill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2" fontId="7" fillId="5" borderId="32" xfId="0" applyNumberFormat="1" applyFont="1" applyFill="1" applyBorder="1"/>
    <xf numFmtId="2" fontId="7" fillId="5" borderId="33" xfId="0" applyNumberFormat="1" applyFont="1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2" fontId="7" fillId="5" borderId="34" xfId="0" applyNumberFormat="1" applyFont="1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2" fontId="7" fillId="5" borderId="37" xfId="0" applyNumberFormat="1" applyFont="1" applyFill="1" applyBorder="1"/>
    <xf numFmtId="0" fontId="0" fillId="9" borderId="38" xfId="0" applyFill="1" applyBorder="1" applyAlignment="1">
      <alignment horizontal="center"/>
    </xf>
    <xf numFmtId="0" fontId="0" fillId="9" borderId="39" xfId="0" applyFill="1" applyBorder="1" applyAlignment="1">
      <alignment horizontal="center"/>
    </xf>
    <xf numFmtId="2" fontId="7" fillId="9" borderId="40" xfId="0" applyNumberFormat="1" applyFont="1" applyFill="1" applyBorder="1"/>
    <xf numFmtId="0" fontId="8" fillId="0" borderId="0" xfId="0" applyFont="1"/>
    <xf numFmtId="0" fontId="0" fillId="10" borderId="0" xfId="0" applyFill="1" applyAlignment="1">
      <alignment horizontal="left" wrapText="1"/>
    </xf>
    <xf numFmtId="0" fontId="9" fillId="10" borderId="0" xfId="0" applyFont="1" applyFill="1" applyAlignment="1">
      <alignment horizontal="left" vertical="top" wrapText="1"/>
    </xf>
    <xf numFmtId="0" fontId="0" fillId="11" borderId="0" xfId="0" applyFill="1" applyAlignment="1">
      <alignment horizontal="left" vertical="top" wrapText="1"/>
    </xf>
    <xf numFmtId="0" fontId="10" fillId="11" borderId="0" xfId="0" applyFont="1" applyFill="1" applyAlignment="1">
      <alignment horizontal="left" vertical="top" wrapText="1"/>
    </xf>
  </cellXfs>
  <cellStyles count="1">
    <cellStyle name="Normální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0cf20ae13ed55a9/FSC%2015-19/Dok%20vnit&#345;n&#237;/&#268;lenov&#233;/48%20AP/FSC%20multitabulka%20AP%20Ro&#382;mit&#225;l%2024_mh.xlsx" TargetMode="External"/><Relationship Id="rId1" Type="http://schemas.openxmlformats.org/officeDocument/2006/relationships/externalLinkPath" Target="FSC%20multitabulka%20AP%20Ro&#382;mit&#225;l%2024_m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řed auditem"/>
      <sheetName val="Vysvětlivky-návod"/>
      <sheetName val="DAR"/>
      <sheetName val="List1"/>
      <sheetName val="Člen"/>
      <sheetName val="Pracovníci"/>
      <sheetName val="Stakeholders"/>
      <sheetName val="Biocidy"/>
      <sheetName val="Monitoring-plochy"/>
      <sheetName val="Monitoring-body"/>
      <sheetName val="Použití loga a OZ"/>
      <sheetName val="monitoring nad 500"/>
      <sheetName val="Školení"/>
      <sheetName val="Doupné str."/>
      <sheetName val="Holoseče"/>
      <sheetName val="Introdukce"/>
      <sheetName val="EsD"/>
      <sheetName val="Spory&amp;kontakty"/>
      <sheetName val="Skládky, odpady"/>
      <sheetName val="Evid. pošk. , rekl."/>
      <sheetName val="Úrazy"/>
      <sheetName val="Rozpory leg."/>
      <sheetName val="L. stráž"/>
      <sheetName val="Zábory"/>
    </sheetNames>
    <sheetDataSet>
      <sheetData sheetId="0"/>
      <sheetData sheetId="1"/>
      <sheetData sheetId="2">
        <row r="9">
          <cell r="B9">
            <v>3427.05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8343-A157-47D7-9F9A-D373A609384F}">
  <sheetPr>
    <tabColor theme="6" tint="-0.249977111117893"/>
  </sheetPr>
  <dimension ref="A1:U72"/>
  <sheetViews>
    <sheetView tabSelected="1" topLeftCell="A7" zoomScaleNormal="100" workbookViewId="0">
      <selection activeCell="J12" sqref="J12:J26"/>
    </sheetView>
  </sheetViews>
  <sheetFormatPr defaultRowHeight="12.75" x14ac:dyDescent="0.2"/>
  <cols>
    <col min="1" max="1" width="16.28515625" customWidth="1"/>
    <col min="2" max="2" width="34.42578125" customWidth="1"/>
    <col min="3" max="3" width="34.28515625" customWidth="1"/>
    <col min="4" max="4" width="17" bestFit="1" customWidth="1"/>
    <col min="5" max="5" width="17" customWidth="1"/>
    <col min="6" max="6" width="30.140625" bestFit="1" customWidth="1"/>
    <col min="7" max="7" width="12.7109375" bestFit="1" customWidth="1"/>
    <col min="8" max="8" width="10.28515625" bestFit="1" customWidth="1"/>
    <col min="9" max="9" width="8.5703125" style="8" customWidth="1"/>
    <col min="10" max="10" width="13.7109375" customWidth="1"/>
    <col min="11" max="11" width="13.42578125" bestFit="1" customWidth="1"/>
    <col min="12" max="12" width="11" bestFit="1" customWidth="1"/>
    <col min="13" max="13" width="13.28515625" bestFit="1" customWidth="1"/>
    <col min="14" max="14" width="18" bestFit="1" customWidth="1"/>
    <col min="15" max="15" width="11.42578125" customWidth="1"/>
    <col min="17" max="17" width="11.5703125" customWidth="1"/>
    <col min="18" max="18" width="14.5703125" customWidth="1"/>
    <col min="19" max="19" width="10.140625" bestFit="1" customWidth="1"/>
    <col min="21" max="21" width="21.42578125" customWidth="1"/>
  </cols>
  <sheetData>
    <row r="1" spans="1:21" ht="15" customHeight="1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5.25" customHeight="1" x14ac:dyDescent="0.2">
      <c r="A3" s="1" t="s">
        <v>4</v>
      </c>
      <c r="B3" s="4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A4" s="1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7.75" customHeight="1" x14ac:dyDescent="0.2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2.75" customHeight="1" x14ac:dyDescent="0.2">
      <c r="A6" s="7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7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 x14ac:dyDescent="0.2">
      <c r="A8" s="7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3.5" thickBot="1" x14ac:dyDescent="0.25"/>
    <row r="10" spans="1:21" ht="15.75" thickBot="1" x14ac:dyDescent="0.3">
      <c r="A10" s="9" t="s">
        <v>11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  <c r="N10" s="12" t="s">
        <v>12</v>
      </c>
      <c r="O10" s="13"/>
      <c r="P10" s="14"/>
      <c r="Q10" s="15" t="s">
        <v>13</v>
      </c>
      <c r="R10" s="16"/>
      <c r="S10" s="16"/>
      <c r="T10" s="16"/>
      <c r="U10" s="17"/>
    </row>
    <row r="11" spans="1:21" s="30" customFormat="1" ht="89.25" x14ac:dyDescent="0.2">
      <c r="A11" s="18" t="s">
        <v>14</v>
      </c>
      <c r="B11" s="19" t="s">
        <v>15</v>
      </c>
      <c r="C11" s="19" t="s">
        <v>16</v>
      </c>
      <c r="D11" s="19" t="s">
        <v>17</v>
      </c>
      <c r="E11" s="20" t="s">
        <v>18</v>
      </c>
      <c r="F11" s="21" t="s">
        <v>19</v>
      </c>
      <c r="G11" s="22"/>
      <c r="H11" s="23"/>
      <c r="I11" s="24" t="s">
        <v>20</v>
      </c>
      <c r="J11" s="19" t="s">
        <v>21</v>
      </c>
      <c r="K11" s="19" t="s">
        <v>22</v>
      </c>
      <c r="L11" s="19" t="s">
        <v>23</v>
      </c>
      <c r="M11" s="19" t="s">
        <v>24</v>
      </c>
      <c r="N11" s="25" t="s">
        <v>25</v>
      </c>
      <c r="O11" s="26" t="s">
        <v>26</v>
      </c>
      <c r="P11" s="27" t="s">
        <v>27</v>
      </c>
      <c r="Q11" s="28" t="s">
        <v>28</v>
      </c>
      <c r="R11" s="29" t="s">
        <v>29</v>
      </c>
      <c r="S11" s="29" t="s">
        <v>30</v>
      </c>
      <c r="T11" s="29" t="s">
        <v>31</v>
      </c>
      <c r="U11" s="29" t="s">
        <v>32</v>
      </c>
    </row>
    <row r="12" spans="1:21" s="30" customFormat="1" x14ac:dyDescent="0.2">
      <c r="A12" s="31" t="s">
        <v>33</v>
      </c>
      <c r="B12" s="31" t="s">
        <v>34</v>
      </c>
      <c r="C12" s="31" t="s">
        <v>35</v>
      </c>
      <c r="D12" s="31" t="s">
        <v>36</v>
      </c>
      <c r="E12" s="32" t="s">
        <v>37</v>
      </c>
      <c r="F12" s="33"/>
      <c r="G12" s="34"/>
      <c r="H12" s="35"/>
      <c r="I12" s="31">
        <v>3155.14</v>
      </c>
      <c r="J12" s="31">
        <v>3155.14</v>
      </c>
      <c r="K12" s="36"/>
      <c r="L12" s="37"/>
      <c r="M12" s="37"/>
      <c r="N12" s="38"/>
      <c r="O12" s="31"/>
      <c r="P12" s="39"/>
      <c r="Q12" s="38">
        <v>0</v>
      </c>
      <c r="R12" s="31" t="s">
        <v>38</v>
      </c>
      <c r="S12" s="40">
        <v>45275</v>
      </c>
      <c r="T12" s="31" t="s">
        <v>39</v>
      </c>
      <c r="U12" s="39" t="s">
        <v>40</v>
      </c>
    </row>
    <row r="13" spans="1:21" s="30" customFormat="1" x14ac:dyDescent="0.2">
      <c r="A13" s="31" t="s">
        <v>41</v>
      </c>
      <c r="B13" s="31" t="s">
        <v>42</v>
      </c>
      <c r="C13" s="31" t="s">
        <v>43</v>
      </c>
      <c r="D13" s="31" t="s">
        <v>44</v>
      </c>
      <c r="E13" s="32" t="s">
        <v>37</v>
      </c>
      <c r="F13" s="33"/>
      <c r="G13" s="34"/>
      <c r="H13" s="35"/>
      <c r="I13" s="41" t="s">
        <v>45</v>
      </c>
      <c r="J13" s="42">
        <v>91.63</v>
      </c>
      <c r="K13" s="36"/>
      <c r="L13" s="37"/>
      <c r="M13" s="37"/>
      <c r="N13" s="38" t="s">
        <v>46</v>
      </c>
      <c r="O13" s="31" t="s">
        <v>47</v>
      </c>
      <c r="P13" s="39"/>
      <c r="Q13" s="38">
        <v>0</v>
      </c>
      <c r="R13" s="31" t="s">
        <v>38</v>
      </c>
      <c r="S13" s="40">
        <v>45275</v>
      </c>
      <c r="T13" s="31" t="s">
        <v>39</v>
      </c>
      <c r="U13" s="39" t="s">
        <v>40</v>
      </c>
    </row>
    <row r="14" spans="1:21" s="30" customFormat="1" x14ac:dyDescent="0.2">
      <c r="A14" s="31" t="s">
        <v>41</v>
      </c>
      <c r="B14" s="31" t="s">
        <v>48</v>
      </c>
      <c r="C14" s="31" t="s">
        <v>49</v>
      </c>
      <c r="D14" s="31" t="s">
        <v>50</v>
      </c>
      <c r="E14" s="32" t="s">
        <v>37</v>
      </c>
      <c r="F14" s="33"/>
      <c r="G14" s="34"/>
      <c r="H14" s="35"/>
      <c r="I14" s="43">
        <f>9.38+15.55</f>
        <v>24.93</v>
      </c>
      <c r="J14" s="42">
        <v>56.68</v>
      </c>
      <c r="K14" s="36"/>
      <c r="L14" s="37"/>
      <c r="M14" s="37"/>
      <c r="N14" s="38" t="s">
        <v>46</v>
      </c>
      <c r="O14" s="31" t="s">
        <v>47</v>
      </c>
      <c r="P14" s="39"/>
      <c r="Q14" s="38">
        <v>0</v>
      </c>
      <c r="R14" s="31" t="s">
        <v>38</v>
      </c>
      <c r="S14" s="40">
        <v>45275</v>
      </c>
      <c r="T14" s="31" t="s">
        <v>39</v>
      </c>
      <c r="U14" s="39" t="s">
        <v>40</v>
      </c>
    </row>
    <row r="15" spans="1:21" s="30" customFormat="1" x14ac:dyDescent="0.2">
      <c r="A15" s="31" t="s">
        <v>41</v>
      </c>
      <c r="B15" s="31" t="s">
        <v>51</v>
      </c>
      <c r="C15" s="31" t="s">
        <v>52</v>
      </c>
      <c r="D15" s="31" t="s">
        <v>53</v>
      </c>
      <c r="E15" s="32" t="s">
        <v>37</v>
      </c>
      <c r="F15" s="33"/>
      <c r="G15" s="34"/>
      <c r="H15" s="35"/>
      <c r="I15" s="44">
        <f>0.64+3.89+15.7</f>
        <v>20.23</v>
      </c>
      <c r="J15" s="42">
        <v>16.350000000000001</v>
      </c>
      <c r="K15" s="36"/>
      <c r="L15" s="37"/>
      <c r="M15" s="37"/>
      <c r="N15" s="38" t="s">
        <v>46</v>
      </c>
      <c r="O15" s="31" t="s">
        <v>47</v>
      </c>
      <c r="P15" s="39"/>
      <c r="Q15" s="38">
        <v>0</v>
      </c>
      <c r="R15" s="31" t="s">
        <v>38</v>
      </c>
      <c r="S15" s="40">
        <v>45275</v>
      </c>
      <c r="T15" s="31" t="s">
        <v>39</v>
      </c>
      <c r="U15" s="39" t="s">
        <v>40</v>
      </c>
    </row>
    <row r="16" spans="1:21" s="30" customFormat="1" x14ac:dyDescent="0.2">
      <c r="A16" s="31" t="s">
        <v>41</v>
      </c>
      <c r="B16" s="31" t="s">
        <v>54</v>
      </c>
      <c r="C16" s="31" t="s">
        <v>55</v>
      </c>
      <c r="D16" s="31" t="s">
        <v>56</v>
      </c>
      <c r="E16" s="32" t="s">
        <v>37</v>
      </c>
      <c r="F16" s="33"/>
      <c r="G16" s="34"/>
      <c r="H16" s="35"/>
      <c r="I16" s="44">
        <v>9.27</v>
      </c>
      <c r="J16" s="42">
        <v>9.27</v>
      </c>
      <c r="K16" s="36"/>
      <c r="L16" s="37"/>
      <c r="M16" s="37"/>
      <c r="N16" s="38" t="s">
        <v>46</v>
      </c>
      <c r="O16" s="31" t="s">
        <v>47</v>
      </c>
      <c r="P16" s="39"/>
      <c r="Q16" s="38">
        <v>0</v>
      </c>
      <c r="R16" s="31" t="s">
        <v>38</v>
      </c>
      <c r="S16" s="40">
        <v>45275</v>
      </c>
      <c r="T16" s="31" t="s">
        <v>39</v>
      </c>
      <c r="U16" s="39" t="s">
        <v>40</v>
      </c>
    </row>
    <row r="17" spans="1:21" s="30" customFormat="1" x14ac:dyDescent="0.2">
      <c r="A17" s="31" t="s">
        <v>41</v>
      </c>
      <c r="B17" s="31" t="s">
        <v>57</v>
      </c>
      <c r="C17" s="31" t="s">
        <v>58</v>
      </c>
      <c r="D17" s="31" t="s">
        <v>59</v>
      </c>
      <c r="E17" s="32" t="s">
        <v>37</v>
      </c>
      <c r="F17" s="33"/>
      <c r="G17" s="34"/>
      <c r="H17" s="35"/>
      <c r="I17" s="44">
        <v>2.25</v>
      </c>
      <c r="J17" s="42">
        <v>2.25</v>
      </c>
      <c r="K17" s="36"/>
      <c r="L17" s="37"/>
      <c r="M17" s="37"/>
      <c r="N17" s="38" t="s">
        <v>46</v>
      </c>
      <c r="O17" s="31" t="s">
        <v>47</v>
      </c>
      <c r="P17" s="39"/>
      <c r="Q17" s="38">
        <v>0</v>
      </c>
      <c r="R17" s="31" t="s">
        <v>38</v>
      </c>
      <c r="S17" s="40">
        <v>45275</v>
      </c>
      <c r="T17" s="31" t="s">
        <v>39</v>
      </c>
      <c r="U17" s="39" t="s">
        <v>40</v>
      </c>
    </row>
    <row r="18" spans="1:21" s="30" customFormat="1" x14ac:dyDescent="0.2">
      <c r="A18" s="31" t="s">
        <v>60</v>
      </c>
      <c r="B18" s="31" t="s">
        <v>61</v>
      </c>
      <c r="C18" s="31" t="s">
        <v>62</v>
      </c>
      <c r="D18" s="31" t="s">
        <v>63</v>
      </c>
      <c r="E18" s="32" t="s">
        <v>37</v>
      </c>
      <c r="F18" s="33"/>
      <c r="G18" s="34"/>
      <c r="H18" s="35"/>
      <c r="I18" s="42">
        <v>5.86</v>
      </c>
      <c r="J18" s="42">
        <v>5.86</v>
      </c>
      <c r="K18" s="36"/>
      <c r="L18" s="37"/>
      <c r="M18" s="37"/>
      <c r="N18" s="38" t="s">
        <v>46</v>
      </c>
      <c r="O18" s="31" t="s">
        <v>47</v>
      </c>
      <c r="P18" s="39"/>
      <c r="Q18" s="38">
        <v>0</v>
      </c>
      <c r="R18" s="31" t="s">
        <v>38</v>
      </c>
      <c r="S18" s="40">
        <v>45275</v>
      </c>
      <c r="T18" s="31" t="s">
        <v>39</v>
      </c>
      <c r="U18" s="39" t="s">
        <v>40</v>
      </c>
    </row>
    <row r="19" spans="1:21" s="30" customFormat="1" x14ac:dyDescent="0.2">
      <c r="A19" s="31" t="s">
        <v>60</v>
      </c>
      <c r="B19" s="31" t="s">
        <v>64</v>
      </c>
      <c r="C19" s="31" t="s">
        <v>65</v>
      </c>
      <c r="D19" s="31" t="s">
        <v>66</v>
      </c>
      <c r="E19" s="32" t="s">
        <v>37</v>
      </c>
      <c r="F19" s="33"/>
      <c r="G19" s="34"/>
      <c r="H19" s="35"/>
      <c r="I19" s="42">
        <v>184.1</v>
      </c>
      <c r="J19" s="42">
        <v>184.1</v>
      </c>
      <c r="K19" s="36"/>
      <c r="L19" s="37"/>
      <c r="M19" s="37"/>
      <c r="N19" s="38" t="s">
        <v>46</v>
      </c>
      <c r="O19" s="31" t="s">
        <v>47</v>
      </c>
      <c r="P19" s="39"/>
      <c r="Q19" s="38">
        <v>0</v>
      </c>
      <c r="R19" s="31" t="s">
        <v>38</v>
      </c>
      <c r="S19" s="40">
        <v>45275</v>
      </c>
      <c r="T19" s="31" t="s">
        <v>39</v>
      </c>
      <c r="U19" s="39" t="s">
        <v>40</v>
      </c>
    </row>
    <row r="20" spans="1:21" s="30" customFormat="1" x14ac:dyDescent="0.2">
      <c r="A20" s="31" t="s">
        <v>60</v>
      </c>
      <c r="B20" s="31" t="s">
        <v>67</v>
      </c>
      <c r="C20" s="31" t="s">
        <v>68</v>
      </c>
      <c r="D20" s="31" t="s">
        <v>69</v>
      </c>
      <c r="E20" s="32" t="s">
        <v>37</v>
      </c>
      <c r="F20" s="33"/>
      <c r="G20" s="34"/>
      <c r="H20" s="35"/>
      <c r="I20" s="45">
        <v>0</v>
      </c>
      <c r="J20" s="45">
        <v>0</v>
      </c>
      <c r="K20" s="36"/>
      <c r="L20" s="37"/>
      <c r="M20" s="37"/>
      <c r="N20" s="38" t="s">
        <v>46</v>
      </c>
      <c r="O20" s="31" t="s">
        <v>47</v>
      </c>
      <c r="P20" s="39"/>
      <c r="Q20" s="38">
        <v>0</v>
      </c>
      <c r="R20" s="31" t="s">
        <v>38</v>
      </c>
      <c r="S20" s="40">
        <v>45275</v>
      </c>
      <c r="T20" s="31" t="s">
        <v>39</v>
      </c>
      <c r="U20" s="39" t="s">
        <v>40</v>
      </c>
    </row>
    <row r="21" spans="1:21" s="30" customFormat="1" x14ac:dyDescent="0.2">
      <c r="A21" s="31" t="s">
        <v>60</v>
      </c>
      <c r="B21" s="31" t="s">
        <v>70</v>
      </c>
      <c r="C21" s="31" t="s">
        <v>71</v>
      </c>
      <c r="D21" s="31" t="s">
        <v>72</v>
      </c>
      <c r="E21" s="32"/>
      <c r="F21" s="33"/>
      <c r="G21" s="34"/>
      <c r="H21" s="35"/>
      <c r="I21" s="46" t="s">
        <v>73</v>
      </c>
      <c r="J21" s="46" t="s">
        <v>73</v>
      </c>
      <c r="K21" s="36"/>
      <c r="L21" s="37"/>
      <c r="M21" s="37"/>
      <c r="N21" s="38" t="s">
        <v>46</v>
      </c>
      <c r="O21" s="31" t="s">
        <v>47</v>
      </c>
      <c r="P21" s="39"/>
      <c r="Q21" s="38">
        <v>0</v>
      </c>
      <c r="R21" s="31" t="s">
        <v>38</v>
      </c>
      <c r="S21" s="40">
        <v>45275</v>
      </c>
      <c r="T21" s="31" t="s">
        <v>39</v>
      </c>
      <c r="U21" s="39" t="s">
        <v>40</v>
      </c>
    </row>
    <row r="22" spans="1:21" s="30" customFormat="1" x14ac:dyDescent="0.2">
      <c r="A22" s="31" t="s">
        <v>60</v>
      </c>
      <c r="B22" s="31" t="s">
        <v>74</v>
      </c>
      <c r="C22" s="31" t="s">
        <v>75</v>
      </c>
      <c r="D22" s="31" t="s">
        <v>76</v>
      </c>
      <c r="E22" s="32"/>
      <c r="F22" s="33"/>
      <c r="G22" s="34"/>
      <c r="H22" s="35"/>
      <c r="I22" s="46" t="s">
        <v>77</v>
      </c>
      <c r="J22" s="46" t="s">
        <v>77</v>
      </c>
      <c r="K22" s="36"/>
      <c r="L22" s="37"/>
      <c r="M22" s="37"/>
      <c r="N22" s="38" t="s">
        <v>46</v>
      </c>
      <c r="O22" s="31" t="s">
        <v>47</v>
      </c>
      <c r="P22" s="39"/>
      <c r="Q22" s="38">
        <v>0</v>
      </c>
      <c r="R22" s="31" t="s">
        <v>38</v>
      </c>
      <c r="S22" s="40">
        <v>45275</v>
      </c>
      <c r="T22" s="31" t="s">
        <v>39</v>
      </c>
      <c r="U22" s="39" t="s">
        <v>40</v>
      </c>
    </row>
    <row r="23" spans="1:21" s="30" customFormat="1" x14ac:dyDescent="0.2">
      <c r="A23" s="31" t="s">
        <v>60</v>
      </c>
      <c r="B23" s="31" t="s">
        <v>78</v>
      </c>
      <c r="C23" s="31" t="s">
        <v>79</v>
      </c>
      <c r="D23" s="31" t="s">
        <v>80</v>
      </c>
      <c r="E23" s="32"/>
      <c r="F23" s="33"/>
      <c r="G23" s="34"/>
      <c r="H23" s="35"/>
      <c r="I23" s="45">
        <v>0</v>
      </c>
      <c r="J23" s="31">
        <v>0</v>
      </c>
      <c r="K23" s="36"/>
      <c r="L23" s="37"/>
      <c r="M23" s="37"/>
      <c r="N23" s="38" t="s">
        <v>46</v>
      </c>
      <c r="O23" s="31" t="s">
        <v>47</v>
      </c>
      <c r="P23" s="39"/>
      <c r="Q23" s="38">
        <v>0</v>
      </c>
      <c r="R23" s="31" t="s">
        <v>38</v>
      </c>
      <c r="S23" s="40">
        <v>45275</v>
      </c>
      <c r="T23" s="31" t="s">
        <v>39</v>
      </c>
      <c r="U23" s="39" t="s">
        <v>40</v>
      </c>
    </row>
    <row r="24" spans="1:21" s="30" customFormat="1" x14ac:dyDescent="0.2">
      <c r="A24" s="31" t="s">
        <v>81</v>
      </c>
      <c r="B24" s="31" t="s">
        <v>82</v>
      </c>
      <c r="C24" s="31" t="s">
        <v>83</v>
      </c>
      <c r="D24" s="31" t="s">
        <v>84</v>
      </c>
      <c r="E24" s="32"/>
      <c r="F24" s="33"/>
      <c r="G24" s="34"/>
      <c r="H24" s="35"/>
      <c r="I24" s="42">
        <v>18.61</v>
      </c>
      <c r="J24" s="42">
        <v>18.61</v>
      </c>
      <c r="K24" s="36"/>
      <c r="L24" s="37"/>
      <c r="M24" s="37"/>
      <c r="N24" s="38" t="s">
        <v>46</v>
      </c>
      <c r="O24" s="31" t="s">
        <v>47</v>
      </c>
      <c r="P24" s="39"/>
      <c r="Q24" s="38">
        <v>0</v>
      </c>
      <c r="R24" s="31" t="s">
        <v>38</v>
      </c>
      <c r="S24" s="40">
        <v>45275</v>
      </c>
      <c r="T24" s="31" t="s">
        <v>39</v>
      </c>
      <c r="U24" s="39" t="s">
        <v>40</v>
      </c>
    </row>
    <row r="25" spans="1:21" s="30" customFormat="1" x14ac:dyDescent="0.2">
      <c r="A25" s="31" t="s">
        <v>81</v>
      </c>
      <c r="B25" s="31" t="s">
        <v>85</v>
      </c>
      <c r="C25" s="31" t="s">
        <v>86</v>
      </c>
      <c r="D25" s="31" t="s">
        <v>84</v>
      </c>
      <c r="E25" s="32"/>
      <c r="F25" s="33"/>
      <c r="G25" s="34"/>
      <c r="H25" s="35"/>
      <c r="I25" s="31">
        <v>80.81</v>
      </c>
      <c r="J25" s="31">
        <v>80.81</v>
      </c>
      <c r="K25" s="36"/>
      <c r="L25" s="37"/>
      <c r="M25" s="37"/>
      <c r="N25" s="38" t="s">
        <v>46</v>
      </c>
      <c r="O25" s="31" t="s">
        <v>47</v>
      </c>
      <c r="P25" s="39"/>
      <c r="Q25" s="38">
        <v>0</v>
      </c>
      <c r="R25" s="31" t="s">
        <v>38</v>
      </c>
      <c r="S25" s="40">
        <v>45275</v>
      </c>
      <c r="T25" s="31" t="s">
        <v>39</v>
      </c>
      <c r="U25" s="39" t="s">
        <v>40</v>
      </c>
    </row>
    <row r="26" spans="1:21" s="30" customFormat="1" x14ac:dyDescent="0.2">
      <c r="A26" s="31" t="s">
        <v>87</v>
      </c>
      <c r="B26" s="31" t="s">
        <v>88</v>
      </c>
      <c r="C26" s="31" t="s">
        <v>89</v>
      </c>
      <c r="D26" s="31" t="s">
        <v>90</v>
      </c>
      <c r="E26" s="32"/>
      <c r="F26" s="33"/>
      <c r="G26" s="34"/>
      <c r="H26" s="35"/>
      <c r="I26" s="47">
        <v>0</v>
      </c>
      <c r="J26" s="48">
        <v>0</v>
      </c>
      <c r="K26" s="36"/>
      <c r="L26" s="37"/>
      <c r="M26" s="37"/>
      <c r="N26" s="38" t="s">
        <v>46</v>
      </c>
      <c r="O26" s="31" t="s">
        <v>47</v>
      </c>
      <c r="P26" s="39"/>
      <c r="Q26" s="38">
        <v>0</v>
      </c>
      <c r="R26" s="31" t="s">
        <v>38</v>
      </c>
      <c r="S26" s="40">
        <v>45275</v>
      </c>
      <c r="T26" s="31" t="s">
        <v>39</v>
      </c>
      <c r="U26" s="39" t="s">
        <v>40</v>
      </c>
    </row>
    <row r="27" spans="1:21" s="30" customFormat="1" x14ac:dyDescent="0.2">
      <c r="A27" s="49"/>
      <c r="B27" s="50"/>
      <c r="C27" s="51"/>
      <c r="D27" s="51"/>
      <c r="E27" s="32"/>
      <c r="F27" s="33"/>
      <c r="G27" s="34"/>
      <c r="H27" s="35"/>
      <c r="I27" s="45"/>
      <c r="J27" s="52"/>
      <c r="K27" s="36"/>
      <c r="L27" s="37"/>
      <c r="M27" s="37"/>
      <c r="N27" s="38"/>
      <c r="O27" s="31"/>
      <c r="P27" s="39"/>
      <c r="Q27" s="38"/>
      <c r="R27" s="31"/>
      <c r="S27" s="40"/>
      <c r="T27" s="31"/>
      <c r="U27" s="39"/>
    </row>
    <row r="28" spans="1:21" s="30" customFormat="1" x14ac:dyDescent="0.2">
      <c r="A28" s="49"/>
      <c r="B28" s="50"/>
      <c r="C28" s="51"/>
      <c r="D28" s="51"/>
      <c r="E28" s="32"/>
      <c r="F28" s="33"/>
      <c r="G28" s="34"/>
      <c r="H28" s="35"/>
      <c r="I28" s="45"/>
      <c r="J28" s="52"/>
      <c r="K28" s="36"/>
      <c r="L28" s="37"/>
      <c r="M28" s="37"/>
      <c r="N28" s="38"/>
      <c r="O28" s="31"/>
      <c r="P28" s="39"/>
      <c r="Q28" s="38"/>
      <c r="R28" s="31"/>
      <c r="S28" s="40"/>
      <c r="T28" s="31"/>
      <c r="U28" s="39"/>
    </row>
    <row r="29" spans="1:21" s="30" customFormat="1" x14ac:dyDescent="0.2">
      <c r="A29" s="49"/>
      <c r="B29" s="50"/>
      <c r="C29" s="51"/>
      <c r="D29" s="51"/>
      <c r="E29" s="32"/>
      <c r="F29" s="33"/>
      <c r="G29" s="34"/>
      <c r="H29" s="35"/>
      <c r="I29" s="45"/>
      <c r="J29" s="52"/>
      <c r="K29" s="36"/>
      <c r="L29" s="37"/>
      <c r="M29" s="37"/>
      <c r="N29" s="38"/>
      <c r="O29" s="31"/>
      <c r="P29" s="39"/>
      <c r="Q29" s="38"/>
      <c r="R29" s="31"/>
      <c r="S29" s="40"/>
      <c r="T29" s="31"/>
      <c r="U29" s="39"/>
    </row>
    <row r="30" spans="1:21" s="30" customFormat="1" x14ac:dyDescent="0.2">
      <c r="A30" s="49"/>
      <c r="B30" s="50"/>
      <c r="C30" s="51"/>
      <c r="D30" s="51"/>
      <c r="E30" s="32"/>
      <c r="F30" s="33"/>
      <c r="G30" s="34"/>
      <c r="H30" s="35"/>
      <c r="I30" s="45"/>
      <c r="J30" s="52"/>
      <c r="K30" s="36"/>
      <c r="L30" s="37"/>
      <c r="M30" s="37"/>
      <c r="N30" s="38"/>
      <c r="O30" s="31"/>
      <c r="P30" s="39"/>
      <c r="Q30" s="38"/>
      <c r="R30" s="31"/>
      <c r="S30" s="40"/>
      <c r="T30" s="31"/>
      <c r="U30" s="39"/>
    </row>
    <row r="31" spans="1:21" s="30" customFormat="1" x14ac:dyDescent="0.2">
      <c r="A31" s="49"/>
      <c r="B31" s="50"/>
      <c r="C31" s="51"/>
      <c r="D31" s="51"/>
      <c r="E31" s="32"/>
      <c r="F31" s="33"/>
      <c r="G31" s="34"/>
      <c r="H31" s="35"/>
      <c r="I31" s="45"/>
      <c r="J31" s="52"/>
      <c r="K31" s="36"/>
      <c r="L31" s="37"/>
      <c r="M31" s="37"/>
      <c r="N31" s="38"/>
      <c r="O31" s="31"/>
      <c r="P31" s="39"/>
      <c r="Q31" s="38"/>
      <c r="R31" s="31"/>
      <c r="S31" s="40"/>
      <c r="T31" s="31"/>
      <c r="U31" s="39"/>
    </row>
    <row r="32" spans="1:21" s="30" customFormat="1" x14ac:dyDescent="0.2">
      <c r="A32" s="49"/>
      <c r="B32" s="50"/>
      <c r="C32" s="51"/>
      <c r="D32" s="51"/>
      <c r="E32" s="32"/>
      <c r="F32" s="33"/>
      <c r="G32" s="34"/>
      <c r="H32" s="35"/>
      <c r="I32" s="45"/>
      <c r="J32" s="52"/>
      <c r="K32" s="36"/>
      <c r="L32" s="37"/>
      <c r="M32" s="37"/>
      <c r="N32" s="38"/>
      <c r="O32" s="31"/>
      <c r="P32" s="39"/>
      <c r="Q32" s="38"/>
      <c r="R32" s="31"/>
      <c r="S32" s="40"/>
      <c r="T32" s="31"/>
      <c r="U32" s="39"/>
    </row>
    <row r="33" spans="1:21" x14ac:dyDescent="0.2">
      <c r="A33" s="53"/>
      <c r="B33" s="54"/>
      <c r="C33" s="55"/>
      <c r="D33" s="55"/>
      <c r="E33" s="56"/>
      <c r="F33" s="57"/>
      <c r="G33" s="58"/>
      <c r="H33" s="59"/>
      <c r="I33" s="44"/>
      <c r="J33" s="60"/>
      <c r="K33" s="40"/>
      <c r="L33" s="61"/>
      <c r="M33" s="61"/>
      <c r="N33" s="38"/>
      <c r="O33" s="31"/>
      <c r="P33" s="39"/>
      <c r="Q33" s="38"/>
      <c r="R33" s="31"/>
      <c r="S33" s="40"/>
      <c r="T33" s="31"/>
      <c r="U33" s="39"/>
    </row>
    <row r="34" spans="1:21" x14ac:dyDescent="0.2">
      <c r="A34" s="53"/>
      <c r="B34" s="54"/>
      <c r="C34" s="55"/>
      <c r="D34" s="55"/>
      <c r="E34" s="56"/>
      <c r="F34" s="57"/>
      <c r="G34" s="58"/>
      <c r="H34" s="59"/>
      <c r="I34" s="44"/>
      <c r="J34" s="60"/>
      <c r="K34" s="40"/>
      <c r="L34" s="61"/>
      <c r="M34" s="61"/>
      <c r="N34" s="38"/>
      <c r="O34" s="31"/>
      <c r="P34" s="39"/>
      <c r="Q34" s="38"/>
      <c r="R34" s="31"/>
      <c r="S34" s="40"/>
      <c r="T34" s="31"/>
      <c r="U34" s="39"/>
    </row>
    <row r="35" spans="1:21" x14ac:dyDescent="0.2">
      <c r="A35" s="53"/>
      <c r="B35" s="54"/>
      <c r="C35" s="55"/>
      <c r="D35" s="55"/>
      <c r="E35" s="56"/>
      <c r="F35" s="57"/>
      <c r="G35" s="58"/>
      <c r="H35" s="59"/>
      <c r="I35" s="44"/>
      <c r="J35" s="60"/>
      <c r="K35" s="40"/>
      <c r="L35" s="61"/>
      <c r="M35" s="61"/>
      <c r="N35" s="38"/>
      <c r="O35" s="31"/>
      <c r="P35" s="39"/>
      <c r="Q35" s="38"/>
      <c r="R35" s="31"/>
      <c r="S35" s="40"/>
      <c r="T35" s="31"/>
      <c r="U35" s="39"/>
    </row>
    <row r="36" spans="1:21" x14ac:dyDescent="0.2">
      <c r="A36" s="53"/>
      <c r="B36" s="54"/>
      <c r="C36" s="55"/>
      <c r="D36" s="55"/>
      <c r="E36" s="56"/>
      <c r="F36" s="57"/>
      <c r="G36" s="58"/>
      <c r="H36" s="59"/>
      <c r="I36" s="44"/>
      <c r="J36" s="60"/>
      <c r="K36" s="40"/>
      <c r="L36" s="61"/>
      <c r="M36" s="61"/>
      <c r="N36" s="38"/>
      <c r="O36" s="31"/>
      <c r="P36" s="39"/>
      <c r="Q36" s="38"/>
      <c r="R36" s="31"/>
      <c r="S36" s="31"/>
      <c r="T36" s="31"/>
      <c r="U36" s="39"/>
    </row>
    <row r="37" spans="1:21" x14ac:dyDescent="0.2">
      <c r="A37" s="53"/>
      <c r="B37" s="54"/>
      <c r="C37" s="55"/>
      <c r="D37" s="55"/>
      <c r="E37" s="56"/>
      <c r="F37" s="57"/>
      <c r="G37" s="58"/>
      <c r="H37" s="59"/>
      <c r="I37" s="44"/>
      <c r="J37" s="60"/>
      <c r="K37" s="40"/>
      <c r="L37" s="61"/>
      <c r="M37" s="61"/>
      <c r="N37" s="38"/>
      <c r="O37" s="31"/>
      <c r="P37" s="39"/>
      <c r="Q37" s="38"/>
      <c r="R37" s="31"/>
      <c r="S37" s="31"/>
      <c r="T37" s="31"/>
      <c r="U37" s="39"/>
    </row>
    <row r="38" spans="1:21" x14ac:dyDescent="0.2">
      <c r="A38" s="53"/>
      <c r="B38" s="54"/>
      <c r="C38" s="55"/>
      <c r="D38" s="55"/>
      <c r="E38" s="56"/>
      <c r="F38" s="57"/>
      <c r="G38" s="58"/>
      <c r="H38" s="59"/>
      <c r="I38" s="44"/>
      <c r="J38" s="60"/>
      <c r="K38" s="40"/>
      <c r="L38" s="61"/>
      <c r="M38" s="61"/>
      <c r="N38" s="38"/>
      <c r="O38" s="31"/>
      <c r="P38" s="39"/>
      <c r="Q38" s="38"/>
      <c r="R38" s="31"/>
      <c r="S38" s="31"/>
      <c r="T38" s="31"/>
      <c r="U38" s="39"/>
    </row>
    <row r="39" spans="1:21" x14ac:dyDescent="0.2">
      <c r="A39" s="53"/>
      <c r="B39" s="54"/>
      <c r="C39" s="55"/>
      <c r="D39" s="55"/>
      <c r="E39" s="56"/>
      <c r="F39" s="57"/>
      <c r="G39" s="58"/>
      <c r="H39" s="59"/>
      <c r="I39" s="44"/>
      <c r="J39" s="60"/>
      <c r="K39" s="31"/>
      <c r="L39" s="31"/>
      <c r="M39" s="31"/>
      <c r="N39" s="38"/>
      <c r="O39" s="31"/>
      <c r="P39" s="39"/>
      <c r="Q39" s="38"/>
      <c r="R39" s="31"/>
      <c r="S39" s="31"/>
      <c r="T39" s="31"/>
      <c r="U39" s="39"/>
    </row>
    <row r="40" spans="1:21" x14ac:dyDescent="0.2">
      <c r="A40" s="53"/>
      <c r="B40" s="54"/>
      <c r="C40" s="55"/>
      <c r="D40" s="55"/>
      <c r="E40" s="56"/>
      <c r="F40" s="57"/>
      <c r="G40" s="58"/>
      <c r="H40" s="59"/>
      <c r="I40" s="44"/>
      <c r="J40" s="60"/>
      <c r="K40" s="31"/>
      <c r="L40" s="31"/>
      <c r="M40" s="31"/>
      <c r="N40" s="38"/>
      <c r="O40" s="31"/>
      <c r="P40" s="39"/>
      <c r="Q40" s="38"/>
      <c r="R40" s="31"/>
      <c r="S40" s="31"/>
      <c r="T40" s="31"/>
      <c r="U40" s="39"/>
    </row>
    <row r="41" spans="1:21" x14ac:dyDescent="0.2">
      <c r="A41" s="53"/>
      <c r="B41" s="54"/>
      <c r="C41" s="55"/>
      <c r="D41" s="55"/>
      <c r="E41" s="56"/>
      <c r="F41" s="57"/>
      <c r="G41" s="58"/>
      <c r="H41" s="59"/>
      <c r="I41" s="44"/>
      <c r="J41" s="60"/>
      <c r="K41" s="31"/>
      <c r="L41" s="31"/>
      <c r="M41" s="31"/>
      <c r="N41" s="38"/>
      <c r="O41" s="31"/>
      <c r="P41" s="39"/>
      <c r="Q41" s="38"/>
      <c r="R41" s="31"/>
      <c r="S41" s="31"/>
      <c r="T41" s="31"/>
      <c r="U41" s="39"/>
    </row>
    <row r="42" spans="1:21" ht="13.5" thickBot="1" x14ac:dyDescent="0.25">
      <c r="A42" s="62" t="s">
        <v>91</v>
      </c>
      <c r="B42" s="63"/>
      <c r="C42" s="63"/>
      <c r="D42" s="63"/>
      <c r="E42" s="64"/>
      <c r="F42" s="65"/>
      <c r="G42" s="66"/>
      <c r="H42" s="67"/>
      <c r="I42" s="68">
        <f>SUM(I12:I41)</f>
        <v>3501.2</v>
      </c>
      <c r="J42" s="69">
        <f>J24+J22+J19+J18+J17+J16+J15+J13</f>
        <v>312.11</v>
      </c>
      <c r="K42" s="63"/>
      <c r="L42" s="63"/>
      <c r="M42" s="63"/>
      <c r="N42" s="70"/>
      <c r="O42" s="64"/>
      <c r="P42" s="71"/>
      <c r="Q42" s="70"/>
      <c r="R42" s="64"/>
      <c r="S42" s="64"/>
      <c r="T42" s="64"/>
      <c r="U42" s="71"/>
    </row>
    <row r="43" spans="1:21" ht="13.5" thickBot="1" x14ac:dyDescent="0.25">
      <c r="N43" s="38"/>
      <c r="O43" s="31"/>
      <c r="P43" s="39"/>
      <c r="Q43" s="38"/>
      <c r="R43" s="31"/>
      <c r="S43" s="31"/>
      <c r="T43" s="31"/>
      <c r="U43" s="39"/>
    </row>
    <row r="44" spans="1:21" s="30" customFormat="1" ht="89.25" x14ac:dyDescent="0.2">
      <c r="A44" s="18" t="s">
        <v>92</v>
      </c>
      <c r="B44" s="19" t="s">
        <v>93</v>
      </c>
      <c r="C44" s="19" t="s">
        <v>16</v>
      </c>
      <c r="D44" s="19" t="s">
        <v>17</v>
      </c>
      <c r="E44" s="20"/>
      <c r="F44" s="21" t="s">
        <v>94</v>
      </c>
      <c r="G44" s="22"/>
      <c r="H44" s="23"/>
      <c r="I44" s="72" t="s">
        <v>95</v>
      </c>
      <c r="J44" s="73"/>
      <c r="K44" s="19" t="s">
        <v>22</v>
      </c>
      <c r="L44" s="19" t="s">
        <v>23</v>
      </c>
      <c r="M44" s="19" t="s">
        <v>24</v>
      </c>
      <c r="N44" s="25" t="s">
        <v>25</v>
      </c>
      <c r="O44" s="26" t="s">
        <v>26</v>
      </c>
      <c r="P44" s="27" t="s">
        <v>27</v>
      </c>
      <c r="Q44" s="28" t="s">
        <v>96</v>
      </c>
      <c r="R44" s="29" t="s">
        <v>29</v>
      </c>
      <c r="S44" s="29" t="s">
        <v>30</v>
      </c>
      <c r="T44" s="29" t="s">
        <v>31</v>
      </c>
      <c r="U44" s="29" t="s">
        <v>32</v>
      </c>
    </row>
    <row r="45" spans="1:21" s="30" customFormat="1" x14ac:dyDescent="0.2">
      <c r="A45" s="31" t="s">
        <v>60</v>
      </c>
      <c r="B45" s="31" t="s">
        <v>97</v>
      </c>
      <c r="C45" s="31" t="s">
        <v>98</v>
      </c>
      <c r="D45" s="31" t="s">
        <v>99</v>
      </c>
      <c r="E45" s="32"/>
      <c r="F45" s="33"/>
      <c r="G45" s="34"/>
      <c r="H45" s="35"/>
      <c r="I45" s="45"/>
      <c r="J45" s="31">
        <v>339.2</v>
      </c>
      <c r="K45" s="36"/>
      <c r="L45" s="37"/>
      <c r="M45" s="37"/>
      <c r="N45" s="38" t="s">
        <v>46</v>
      </c>
      <c r="O45" s="31" t="s">
        <v>47</v>
      </c>
      <c r="P45" s="39"/>
      <c r="Q45" s="38">
        <v>0</v>
      </c>
      <c r="R45" s="31" t="s">
        <v>38</v>
      </c>
      <c r="S45" s="40">
        <v>45275</v>
      </c>
      <c r="T45" s="31" t="s">
        <v>39</v>
      </c>
      <c r="U45" s="39" t="s">
        <v>40</v>
      </c>
    </row>
    <row r="46" spans="1:21" x14ac:dyDescent="0.2">
      <c r="A46" s="53" t="s">
        <v>100</v>
      </c>
      <c r="B46" s="54"/>
      <c r="C46" s="55"/>
      <c r="D46" s="55"/>
      <c r="E46" s="56"/>
      <c r="F46" s="57"/>
      <c r="G46" s="58"/>
      <c r="H46" s="59"/>
      <c r="I46" s="74"/>
      <c r="J46" s="75"/>
      <c r="K46" s="40"/>
      <c r="L46" s="61"/>
      <c r="M46" s="61"/>
      <c r="N46" s="38"/>
      <c r="O46" s="31"/>
      <c r="P46" s="39"/>
      <c r="Q46" s="38"/>
      <c r="R46" s="31"/>
      <c r="S46" s="31"/>
      <c r="T46" s="31"/>
      <c r="U46" s="39"/>
    </row>
    <row r="47" spans="1:21" x14ac:dyDescent="0.2">
      <c r="A47" s="53"/>
      <c r="B47" s="54"/>
      <c r="C47" s="55"/>
      <c r="D47" s="55"/>
      <c r="E47" s="56"/>
      <c r="F47" s="57"/>
      <c r="G47" s="58"/>
      <c r="H47" s="59"/>
      <c r="I47" s="74"/>
      <c r="J47" s="75"/>
      <c r="K47" s="40"/>
      <c r="L47" s="61"/>
      <c r="M47" s="61"/>
      <c r="N47" s="38"/>
      <c r="O47" s="31"/>
      <c r="P47" s="39"/>
      <c r="Q47" s="38"/>
      <c r="R47" s="31"/>
      <c r="S47" s="31"/>
      <c r="T47" s="31"/>
      <c r="U47" s="39"/>
    </row>
    <row r="48" spans="1:21" x14ac:dyDescent="0.2">
      <c r="A48" s="53"/>
      <c r="B48" s="54"/>
      <c r="C48" s="55"/>
      <c r="D48" s="55"/>
      <c r="E48" s="56"/>
      <c r="F48" s="57"/>
      <c r="G48" s="58"/>
      <c r="H48" s="59"/>
      <c r="I48" s="74"/>
      <c r="J48" s="75"/>
      <c r="K48" s="40"/>
      <c r="L48" s="61"/>
      <c r="M48" s="61"/>
      <c r="N48" s="38"/>
      <c r="O48" s="31"/>
      <c r="P48" s="39"/>
      <c r="Q48" s="38"/>
      <c r="R48" s="31"/>
      <c r="S48" s="31"/>
      <c r="T48" s="31"/>
      <c r="U48" s="39"/>
    </row>
    <row r="49" spans="1:21" x14ac:dyDescent="0.2">
      <c r="A49" s="53"/>
      <c r="B49" s="54"/>
      <c r="C49" s="55"/>
      <c r="D49" s="55"/>
      <c r="E49" s="56"/>
      <c r="F49" s="57"/>
      <c r="G49" s="58"/>
      <c r="H49" s="59"/>
      <c r="I49" s="74"/>
      <c r="J49" s="75"/>
      <c r="K49" s="40"/>
      <c r="L49" s="61"/>
      <c r="M49" s="61"/>
      <c r="N49" s="38"/>
      <c r="O49" s="31"/>
      <c r="P49" s="39"/>
      <c r="Q49" s="38"/>
      <c r="R49" s="31"/>
      <c r="S49" s="31"/>
      <c r="T49" s="31"/>
      <c r="U49" s="39"/>
    </row>
    <row r="50" spans="1:21" x14ac:dyDescent="0.2">
      <c r="A50" s="53"/>
      <c r="B50" s="54"/>
      <c r="C50" s="55"/>
      <c r="D50" s="55"/>
      <c r="E50" s="56"/>
      <c r="F50" s="57"/>
      <c r="G50" s="58"/>
      <c r="H50" s="59"/>
      <c r="I50" s="74"/>
      <c r="J50" s="75"/>
      <c r="K50" s="40"/>
      <c r="L50" s="61"/>
      <c r="M50" s="61"/>
      <c r="N50" s="38"/>
      <c r="O50" s="31"/>
      <c r="P50" s="39"/>
      <c r="Q50" s="38"/>
      <c r="R50" s="31"/>
      <c r="S50" s="31"/>
      <c r="T50" s="31"/>
      <c r="U50" s="39"/>
    </row>
    <row r="51" spans="1:21" x14ac:dyDescent="0.2">
      <c r="A51" s="53"/>
      <c r="B51" s="54"/>
      <c r="C51" s="55"/>
      <c r="D51" s="55"/>
      <c r="E51" s="56"/>
      <c r="F51" s="57"/>
      <c r="G51" s="58"/>
      <c r="H51" s="59"/>
      <c r="I51" s="74"/>
      <c r="J51" s="75"/>
      <c r="K51" s="40"/>
      <c r="L51" s="61"/>
      <c r="M51" s="61"/>
      <c r="N51" s="38"/>
      <c r="O51" s="31"/>
      <c r="P51" s="39"/>
      <c r="Q51" s="38"/>
      <c r="R51" s="31"/>
      <c r="S51" s="31"/>
      <c r="T51" s="31"/>
      <c r="U51" s="39"/>
    </row>
    <row r="52" spans="1:21" x14ac:dyDescent="0.2">
      <c r="A52" s="53"/>
      <c r="B52" s="54"/>
      <c r="C52" s="55"/>
      <c r="D52" s="55"/>
      <c r="E52" s="56"/>
      <c r="F52" s="57"/>
      <c r="G52" s="58"/>
      <c r="H52" s="59"/>
      <c r="I52" s="74"/>
      <c r="J52" s="75"/>
      <c r="K52" s="31"/>
      <c r="L52" s="31"/>
      <c r="M52" s="31"/>
      <c r="N52" s="38"/>
      <c r="O52" s="31"/>
      <c r="P52" s="39"/>
      <c r="Q52" s="38"/>
      <c r="R52" s="31"/>
      <c r="S52" s="31"/>
      <c r="T52" s="31"/>
      <c r="U52" s="39"/>
    </row>
    <row r="53" spans="1:21" x14ac:dyDescent="0.2">
      <c r="A53" s="53"/>
      <c r="B53" s="54"/>
      <c r="C53" s="55"/>
      <c r="D53" s="55"/>
      <c r="E53" s="56"/>
      <c r="F53" s="57"/>
      <c r="G53" s="58"/>
      <c r="H53" s="59"/>
      <c r="I53" s="74"/>
      <c r="J53" s="75"/>
      <c r="K53" s="31"/>
      <c r="L53" s="31"/>
      <c r="M53" s="31"/>
      <c r="N53" s="38"/>
      <c r="O53" s="31"/>
      <c r="P53" s="39"/>
      <c r="Q53" s="38"/>
      <c r="R53" s="31"/>
      <c r="S53" s="31"/>
      <c r="T53" s="31"/>
      <c r="U53" s="39"/>
    </row>
    <row r="54" spans="1:21" x14ac:dyDescent="0.2">
      <c r="A54" s="53"/>
      <c r="B54" s="54"/>
      <c r="C54" s="55"/>
      <c r="D54" s="55"/>
      <c r="E54" s="56"/>
      <c r="F54" s="57"/>
      <c r="G54" s="58"/>
      <c r="H54" s="59"/>
      <c r="I54" s="74"/>
      <c r="J54" s="75"/>
      <c r="K54" s="31"/>
      <c r="L54" s="31"/>
      <c r="M54" s="31"/>
      <c r="N54" s="38"/>
      <c r="O54" s="31"/>
      <c r="P54" s="39"/>
      <c r="Q54" s="38"/>
      <c r="R54" s="31"/>
      <c r="S54" s="31"/>
      <c r="T54" s="31"/>
      <c r="U54" s="39"/>
    </row>
    <row r="55" spans="1:21" ht="13.5" thickBot="1" x14ac:dyDescent="0.25">
      <c r="A55" s="62" t="s">
        <v>91</v>
      </c>
      <c r="B55" s="63"/>
      <c r="C55" s="63"/>
      <c r="D55" s="63"/>
      <c r="E55" s="64"/>
      <c r="F55" s="65"/>
      <c r="G55" s="66"/>
      <c r="H55" s="67"/>
      <c r="I55" s="76">
        <f>SUM(I45:I54)</f>
        <v>0</v>
      </c>
      <c r="J55" s="77"/>
      <c r="K55" s="63"/>
      <c r="L55" s="63"/>
      <c r="M55" s="63"/>
      <c r="N55" s="70"/>
      <c r="O55" s="64"/>
      <c r="P55" s="71"/>
      <c r="Q55" s="70"/>
      <c r="R55" s="64"/>
      <c r="S55" s="64"/>
      <c r="T55" s="64"/>
      <c r="U55" s="71"/>
    </row>
    <row r="57" spans="1:21" ht="13.5" thickBot="1" x14ac:dyDescent="0.25">
      <c r="A57" s="78" t="s">
        <v>101</v>
      </c>
      <c r="B57" s="78"/>
    </row>
    <row r="58" spans="1:21" ht="13.5" thickBot="1" x14ac:dyDescent="0.25">
      <c r="A58" s="79" t="s">
        <v>102</v>
      </c>
      <c r="B58" s="80"/>
      <c r="C58" s="81">
        <f>[1]DAR!B9</f>
        <v>3427.05</v>
      </c>
    </row>
    <row r="59" spans="1:21" x14ac:dyDescent="0.2">
      <c r="A59" s="82" t="s">
        <v>103</v>
      </c>
      <c r="B59" s="83"/>
      <c r="C59" s="84">
        <f>C58*0.1</f>
        <v>342.70500000000004</v>
      </c>
    </row>
    <row r="60" spans="1:21" x14ac:dyDescent="0.2">
      <c r="A60" s="82" t="s">
        <v>104</v>
      </c>
      <c r="B60" s="83"/>
      <c r="C60" s="85">
        <f>J42</f>
        <v>312.11</v>
      </c>
    </row>
    <row r="61" spans="1:21" x14ac:dyDescent="0.2">
      <c r="A61" s="86" t="s">
        <v>105</v>
      </c>
      <c r="B61" s="87"/>
      <c r="C61" s="88">
        <f>I55</f>
        <v>0</v>
      </c>
    </row>
    <row r="62" spans="1:21" x14ac:dyDescent="0.2">
      <c r="A62" s="89" t="s">
        <v>106</v>
      </c>
      <c r="B62" s="90"/>
      <c r="C62" s="91">
        <f>SUM(C60:C61)</f>
        <v>312.11</v>
      </c>
    </row>
    <row r="63" spans="1:21" ht="13.5" thickBot="1" x14ac:dyDescent="0.25">
      <c r="A63" s="92" t="s">
        <v>107</v>
      </c>
      <c r="B63" s="93"/>
      <c r="C63" s="94">
        <f>C62-C59</f>
        <v>-30.595000000000027</v>
      </c>
      <c r="D63" t="s">
        <v>108</v>
      </c>
    </row>
    <row r="65" spans="1:12" ht="12.75" customHeight="1" x14ac:dyDescent="0.2">
      <c r="A65" s="95" t="s">
        <v>109</v>
      </c>
      <c r="B65" s="96" t="s">
        <v>110</v>
      </c>
      <c r="C65" s="96"/>
      <c r="D65" s="96"/>
      <c r="E65" s="96"/>
      <c r="F65" s="96"/>
      <c r="G65" s="96"/>
      <c r="H65" s="96"/>
      <c r="I65" s="96"/>
      <c r="J65" s="96"/>
      <c r="K65" s="96"/>
      <c r="L65" s="96"/>
    </row>
    <row r="66" spans="1:12" ht="12.75" customHeight="1" x14ac:dyDescent="0.2"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</row>
    <row r="67" spans="1:12" x14ac:dyDescent="0.2"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</row>
    <row r="68" spans="1:12" x14ac:dyDescent="0.2"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</row>
    <row r="69" spans="1:12" ht="25.5" customHeight="1" x14ac:dyDescent="0.2">
      <c r="B69" s="97" t="s">
        <v>111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</row>
    <row r="70" spans="1:12" x14ac:dyDescent="0.2">
      <c r="B70" s="98" t="s">
        <v>112</v>
      </c>
      <c r="C70" s="98"/>
      <c r="D70" s="98"/>
      <c r="E70" s="98"/>
      <c r="F70" s="98"/>
      <c r="G70" s="98"/>
      <c r="H70" s="98"/>
      <c r="I70" s="98"/>
      <c r="J70" s="98"/>
      <c r="K70" s="98"/>
      <c r="L70" s="98"/>
    </row>
    <row r="71" spans="1:12" x14ac:dyDescent="0.2">
      <c r="B71" s="99" t="s">
        <v>113</v>
      </c>
      <c r="C71" s="99"/>
      <c r="D71" s="99"/>
      <c r="E71" s="99"/>
      <c r="F71" s="99"/>
      <c r="G71" s="99"/>
      <c r="H71" s="99"/>
      <c r="I71" s="99"/>
      <c r="J71" s="99"/>
      <c r="K71" s="99"/>
      <c r="L71" s="99"/>
    </row>
    <row r="72" spans="1:12" x14ac:dyDescent="0.2"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</row>
  </sheetData>
  <mergeCells count="76">
    <mergeCell ref="B65:L68"/>
    <mergeCell ref="B69:L69"/>
    <mergeCell ref="B70:L70"/>
    <mergeCell ref="B71:L72"/>
    <mergeCell ref="A57:B57"/>
    <mergeCell ref="A58:B58"/>
    <mergeCell ref="A59:B59"/>
    <mergeCell ref="A60:B60"/>
    <mergeCell ref="A61:B61"/>
    <mergeCell ref="A63:B63"/>
    <mergeCell ref="F53:H53"/>
    <mergeCell ref="I53:J53"/>
    <mergeCell ref="F54:H54"/>
    <mergeCell ref="I54:J54"/>
    <mergeCell ref="F55:H55"/>
    <mergeCell ref="I55:J55"/>
    <mergeCell ref="F50:H50"/>
    <mergeCell ref="I50:J50"/>
    <mergeCell ref="F51:H51"/>
    <mergeCell ref="I51:J51"/>
    <mergeCell ref="F52:H52"/>
    <mergeCell ref="I52:J52"/>
    <mergeCell ref="F47:H47"/>
    <mergeCell ref="I47:J47"/>
    <mergeCell ref="F48:H48"/>
    <mergeCell ref="I48:J48"/>
    <mergeCell ref="F49:H49"/>
    <mergeCell ref="I49:J49"/>
    <mergeCell ref="F42:H42"/>
    <mergeCell ref="F44:H44"/>
    <mergeCell ref="I44:J44"/>
    <mergeCell ref="F45:H45"/>
    <mergeCell ref="F46:H46"/>
    <mergeCell ref="I46:J46"/>
    <mergeCell ref="F36:H36"/>
    <mergeCell ref="F37:H37"/>
    <mergeCell ref="F38:H38"/>
    <mergeCell ref="F39:H39"/>
    <mergeCell ref="F40:H40"/>
    <mergeCell ref="F41:H41"/>
    <mergeCell ref="F30:H30"/>
    <mergeCell ref="F31:H31"/>
    <mergeCell ref="F32:H32"/>
    <mergeCell ref="F33:H33"/>
    <mergeCell ref="F34:H34"/>
    <mergeCell ref="F35:H35"/>
    <mergeCell ref="F24:H24"/>
    <mergeCell ref="F25:H25"/>
    <mergeCell ref="F26:H26"/>
    <mergeCell ref="F27:H27"/>
    <mergeCell ref="F28:H28"/>
    <mergeCell ref="F29:H29"/>
    <mergeCell ref="F18:H18"/>
    <mergeCell ref="F19:H19"/>
    <mergeCell ref="F20:H20"/>
    <mergeCell ref="F21:H21"/>
    <mergeCell ref="F22:H22"/>
    <mergeCell ref="F23:H23"/>
    <mergeCell ref="F12:H12"/>
    <mergeCell ref="F13:H13"/>
    <mergeCell ref="F14:H14"/>
    <mergeCell ref="F15:H15"/>
    <mergeCell ref="F16:H16"/>
    <mergeCell ref="F17:H17"/>
    <mergeCell ref="A7:U7"/>
    <mergeCell ref="A8:U8"/>
    <mergeCell ref="A10:M10"/>
    <mergeCell ref="N10:P10"/>
    <mergeCell ref="Q10:U10"/>
    <mergeCell ref="F11:H11"/>
    <mergeCell ref="B1:U1"/>
    <mergeCell ref="B2:U2"/>
    <mergeCell ref="B3:U3"/>
    <mergeCell ref="B4:U4"/>
    <mergeCell ref="A5:U5"/>
    <mergeCell ref="A6:U6"/>
  </mergeCells>
  <conditionalFormatting sqref="C63">
    <cfRule type="expression" dxfId="0" priority="1">
      <formula>$C$63&gt;0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Monitoring-plochy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2024-11-12T16:31:58Z</dcterms:created>
  <dcterms:modified xsi:type="dcterms:W3CDTF">2024-11-12T16:33:09Z</dcterms:modified>
</cp:coreProperties>
</file>