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CF20AE13ED55A9/FSC 15-19/Dok vnitřní/Členové/46 Olomouc/"/>
    </mc:Choice>
  </mc:AlternateContent>
  <xr:revisionPtr revIDLastSave="0" documentId="8_{AC764071-7813-4502-905B-89A7B5C8D093}" xr6:coauthVersionLast="47" xr6:coauthVersionMax="47" xr10:uidLastSave="{00000000-0000-0000-0000-000000000000}"/>
  <bookViews>
    <workbookView xWindow="-120" yWindow="-120" windowWidth="29040" windowHeight="15720" xr2:uid="{F413ADCE-7480-43A0-8E7C-75BB8863F5DC}"/>
  </bookViews>
  <sheets>
    <sheet name="Monitoring-ploch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9" i="1" s="1"/>
  <c r="H35" i="1"/>
  <c r="C41" i="1" s="1"/>
  <c r="I26" i="1"/>
  <c r="C40" i="1" s="1"/>
  <c r="C42" i="1" s="1"/>
  <c r="H26" i="1"/>
</calcChain>
</file>

<file path=xl/sharedStrings.xml><?xml version="1.0" encoding="utf-8"?>
<sst xmlns="http://schemas.openxmlformats.org/spreadsheetml/2006/main" count="158" uniqueCount="88">
  <si>
    <t>Název tabulky:</t>
  </si>
  <si>
    <t>Lesy s vysokou ochranářskou hodnotou (LsVOH=HCVF), referenční plochy,  a jinak společensky významné nebo odlišné lesy</t>
  </si>
  <si>
    <t>Pokyny k vyplnění:</t>
  </si>
  <si>
    <t xml:space="preserve">1. vyplnit všechny HCVF kat. 1-6, uvést plochu celkovou a plochu zahrnutou do sítě O.ú. (obvykle budou totožné). </t>
  </si>
  <si>
    <t>Kategorie HCVF:</t>
  </si>
  <si>
    <t>VOH1 – Druhová rozmanitost. Koncentrace biologické rozmanitosti* včetně endemických druhů a vzácných, ohrožených a zvláště chráněných druhů* s globálním, regionálním nebo národním významem. VOH2 – Rozsáhlé ekosystémy*. Nedotčené ekosystémy*, rozsáhlé ekosystémy* a ekosystémové mozaiky, jež mají signifikantní globální, regionální nebo národní význam a obsahují životaschopné populace většiny přirozeně se vyskytujících druhů v přirozeném rozmístění a počtu. VOH3 – Ekosystémy* a stanoviště. Vzácné, ohrožené a zvláště chráněné ekosystémy*, stanoviště či útočiště. VOH4 – Kritické* ekosystémové služby*. Základní ekosystémové služby*, které jsou významně ohroženy, včetně ochrany povodí a kontroly erozí ohrožených půd a svahů. VOH5 – Potřeby komunit. Místa a zdroje, které hrají zásadní roli v uspokojování základních a nejnutnějších potřeb místních komunit* či původních obyvatel* (například jako zdroj obživy, vody, potravy či ze zdravotních důvodů) a které se identifikují v průběhu jednání s těmito místními komunitami* a původními obyvateli*. VOH6 – Kulturní hodnoty. Místa, zdroje, stanoviště a typy krajiny, které mají globální či národní kulturní, archeologický či historický význam* a/nebo mají kritický kulturní, ekologický, ekonomický či náboženský/posvátný význam pro tradiční kultury místních komunit* či původních obyvatel* a jako takové byly identifikovány v průběhu jednání s těmito místními komunitami* či původními obyvateli*.</t>
  </si>
  <si>
    <t>Relevantní kritéria:</t>
  </si>
  <si>
    <t>6.5.2 V Vlastník* vymezí nejméně 2 % z hospodářské jednotky* jako referenční plochy* (aniž by se snížilo celkové % sítě ochranářských území* v hospodářské jednotce*). Ty se přičtou k sítí ochranářských území* tak, aby tvořily celkovou rozlohu alespoň 10 % hospodářské jednotky* (viz Příloha J). U obecních lesů se rozloha referenčních ploch* postupně během následujících 10 let (od prvního auditu dle tohoto standardu) zvýší na 3 % hospodářské jednotky*. U státních lesů se rozloha postupně během následujících 10 let (od prvního auditu dle tohoto standardu) zvyšuje na 5 % hospodářské jednotky* (bez zmenšení ostatních elementů sítě ochranářských území* v obecních i státních lesích).</t>
  </si>
  <si>
    <t xml:space="preserve">6.5.7 M Referenční plochy* ve spojení s ostatními složkami sítě ochranářských území* tvoří více než 10 % území hospodářské jednotky* (viz Příloha J). </t>
  </si>
  <si>
    <t>6.10.1 Vlastník* eviduje všechny plochy, které byly přeměněné na plantáže* od roku 1994.</t>
  </si>
  <si>
    <t>9.1.1 Za použití nejlepších dostupných informací* je provedeno vyhodnocení, které zachycuje umístění a stav jak vysokých ochranářských hodnot* Kategorií 1-6, jak se uvádí v kritériu* 9.1, tak oblastí vysoké ochranářské hodnoty*, na níž závisejí, a jejich stav.</t>
  </si>
  <si>
    <t>Přehled</t>
  </si>
  <si>
    <t>MONITORING všeobecná část</t>
  </si>
  <si>
    <t>Monitoring - roční</t>
  </si>
  <si>
    <r>
      <t xml:space="preserve">I. kategorie dle FSC: </t>
    </r>
    <r>
      <rPr>
        <b/>
        <sz val="10"/>
        <color rgb="FF0070C0"/>
        <rFont val="Arial CE"/>
        <charset val="238"/>
      </rPr>
      <t>HCVF</t>
    </r>
  </si>
  <si>
    <t>vymezení plochy HCVF</t>
  </si>
  <si>
    <t>důvod vymezení, způsob vyznačení, kvantifikace apod.</t>
  </si>
  <si>
    <t>ochranářský znak</t>
  </si>
  <si>
    <t>(hospodářské) hrozby pro HCVF</t>
  </si>
  <si>
    <t>plocha HCVF/VOH</t>
  </si>
  <si>
    <t>plocha HCVF zahrnutá do O.ú.</t>
  </si>
  <si>
    <t>den evidence</t>
  </si>
  <si>
    <t>den zániku</t>
  </si>
  <si>
    <t>důvod zániku</t>
  </si>
  <si>
    <t>frekvence</t>
  </si>
  <si>
    <t>období</t>
  </si>
  <si>
    <t>vyhodnocení za období LHP - před obnovou LHP</t>
  </si>
  <si>
    <t>provedené zásahy, jiný významný vliv (soupis nebo odkaz)</t>
  </si>
  <si>
    <t>dopad na monitorované hodnoty</t>
  </si>
  <si>
    <t>datum</t>
  </si>
  <si>
    <t>provedl</t>
  </si>
  <si>
    <t>závěr z monitoringu - roční</t>
  </si>
  <si>
    <t>VOH1- překryv</t>
  </si>
  <si>
    <t>PR Království (ZCHÚ, EVL)</t>
  </si>
  <si>
    <t>22F, 23, 24ABCD, 25C, 26CD, 27ABCDEF, 28E - bezzásah</t>
  </si>
  <si>
    <t>ZCHD dle PP</t>
  </si>
  <si>
    <t>nerespektování LHP (přeneseno z PP)</t>
  </si>
  <si>
    <t>po intervenci, min. 1x ročně</t>
  </si>
  <si>
    <t>viz LHE</t>
  </si>
  <si>
    <t>nezjištěn</t>
  </si>
  <si>
    <t>Janásek</t>
  </si>
  <si>
    <t>žádný</t>
  </si>
  <si>
    <t>PP Častava (součást I. zóny CHKO LP)</t>
  </si>
  <si>
    <t>37H</t>
  </si>
  <si>
    <t>VOH1</t>
  </si>
  <si>
    <t>PR Kenický</t>
  </si>
  <si>
    <t>32A</t>
  </si>
  <si>
    <t>VOH1-překryv</t>
  </si>
  <si>
    <t>NATURA 2000 - EVL Království</t>
  </si>
  <si>
    <t>NATURA 2000 - EVL Litovelské Pomoraví</t>
  </si>
  <si>
    <t>NATURA 2000 - ptačí oblast</t>
  </si>
  <si>
    <t>(611,81)</t>
  </si>
  <si>
    <t>VOH4-překryv</t>
  </si>
  <si>
    <t>Černovír</t>
  </si>
  <si>
    <t>PHO I. stupně (kat. 31a)</t>
  </si>
  <si>
    <t>vodní režim</t>
  </si>
  <si>
    <t>úniky provozních kapalin, chemie</t>
  </si>
  <si>
    <t>VOH6-překryv</t>
  </si>
  <si>
    <t>10ACEFGJ, 12, 13, 14, 15, 16, 17, 18, 19, 38ABCDE (kat. 32c)</t>
  </si>
  <si>
    <t>lesy rekreační vymezené v LHP</t>
  </si>
  <si>
    <t>není</t>
  </si>
  <si>
    <t>1 x za dec.</t>
  </si>
  <si>
    <t>CELKEM:</t>
  </si>
  <si>
    <r>
      <t xml:space="preserve">II. kategorie dle FSC </t>
    </r>
    <r>
      <rPr>
        <b/>
        <sz val="10"/>
        <color rgb="FF0070C0"/>
        <rFont val="Arial CE"/>
        <charset val="238"/>
      </rPr>
      <t>(RP/O.ú.)</t>
    </r>
  </si>
  <si>
    <t>vymezení plochy HCVF, RP, O. ú.</t>
  </si>
  <si>
    <t>(hospodářské) hrozby pro RP, O. ú.</t>
  </si>
  <si>
    <t>plocha</t>
  </si>
  <si>
    <t>provedené zásahy, jiný významný vliv</t>
  </si>
  <si>
    <t>RP</t>
  </si>
  <si>
    <t>O.ú.</t>
  </si>
  <si>
    <t>II. zóna CHKO LP</t>
  </si>
  <si>
    <t>19D, 31ABCDFG, 32-36, 37ABCDEF, 41-49</t>
  </si>
  <si>
    <t>překryv</t>
  </si>
  <si>
    <t>ÚSES</t>
  </si>
  <si>
    <t>27 vymezených v různých kategoriích</t>
  </si>
  <si>
    <t>Test plnění požadavku na RP:</t>
  </si>
  <si>
    <t>Plocha HJ:</t>
  </si>
  <si>
    <t>Minimální podíl RP+O.ú.:</t>
  </si>
  <si>
    <t>Plocha HCVF zahrnutá do O.ú.</t>
  </si>
  <si>
    <t>Plocha RP+ O.ú. z tabulky:</t>
  </si>
  <si>
    <t xml:space="preserve">Celkem </t>
  </si>
  <si>
    <t>Test plnění minimálního podílu RP+O.ú.:</t>
  </si>
  <si>
    <t>je-li buňka vlevo zelená, minimální podíl je naplněn</t>
  </si>
  <si>
    <t>definice:</t>
  </si>
  <si>
    <r>
      <rPr>
        <b/>
        <u/>
        <sz val="10"/>
        <rFont val="Arial CE"/>
        <charset val="238"/>
      </rPr>
      <t>Ochranná území</t>
    </r>
    <r>
      <rPr>
        <sz val="10"/>
        <rFont val="Arial CE"/>
        <charset val="238"/>
      </rPr>
      <t>: Definovaná území, která jsou vytvořena a spravována primárně za účelem ochrany druhů, přírodních stanovišť, ekosystémů*, významných přírodních míst či jiných pro dané místo specifických hodnot; protože mají přirozenou environmentální nebo kulturní hodnotu; nebo za účelem monitoringu*, hodnocení nebo výzkumu; ve kterých však nejsou nutně zakázány jiné hospodářské činnosti.
Označení „chráněné území“ se pro tato území nepoužívají, protože tento termín implikuje zákonem daný, tedy oficiální statut, na nějž se v řadě zemí vztahuje odpovídající legislativa. V souvislosti s Principy a kritérii* by součástí správy těchto území měla být aktivní ochrana, nikoli pasivní ochranářství</t>
    </r>
  </si>
  <si>
    <r>
      <rPr>
        <b/>
        <u/>
        <sz val="10"/>
        <color rgb="FF00B050"/>
        <rFont val="Arial CE"/>
        <charset val="238"/>
      </rPr>
      <t>Výklad MH:</t>
    </r>
    <r>
      <rPr>
        <sz val="10"/>
        <color rgb="FF00B050"/>
        <rFont val="Arial CE"/>
        <charset val="238"/>
      </rPr>
      <t xml:space="preserve"> sem tedy spadnou měřené plochy (DP) či celé DONH Pro Silva a další lesnické demonstrační objekty, kde lze ukazovat a zároveň ověřovat např. nepasečné hospodářské postupy. Zrovna tak se ale může jednat o vysoce kulturní hospodářské účelové porosty typu prutníků, lesa středního či nízkého, bažantnic atp. </t>
    </r>
  </si>
  <si>
    <r>
      <rPr>
        <b/>
        <u/>
        <sz val="10"/>
        <rFont val="Arial CE"/>
        <charset val="238"/>
      </rPr>
      <t>Referenční plochy</t>
    </r>
    <r>
      <rPr>
        <sz val="10"/>
        <rFont val="Arial CE"/>
        <charset val="238"/>
      </rPr>
      <t>: Části hospodářské jednotky vymezené pro zachování nebo obnovu životaschopných příkladů ekosystému, který by se v dané geografické oblasti přirozeně vyskytovaly.</t>
    </r>
  </si>
  <si>
    <r>
      <t>Výklad MH:</t>
    </r>
    <r>
      <rPr>
        <sz val="10"/>
        <color rgb="FF00B050"/>
        <rFont val="Arial CE"/>
        <charset val="238"/>
      </rPr>
      <t xml:space="preserve"> Příkladem může být lokálně (kvůli změně hospodaření v minulém režimu) méně obvyklý, leč dříve častý porost např. s vysokým zastoupením (dnes) vzácnější dřeviny (např. JD). V RP se tedy může hospodařit, ale tak, aby byl dlouhodobě zachován jejich charakter a udržena porostní kontinuita.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</si>
</sst>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u/>
      <sz val="10"/>
      <name val="Arial CE"/>
      <charset val="238"/>
    </font>
    <font>
      <sz val="10"/>
      <color rgb="FF00B050"/>
      <name val="Arial CE"/>
      <charset val="238"/>
    </font>
    <font>
      <b/>
      <u/>
      <sz val="10"/>
      <color rgb="FF00B05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9" xfId="0" applyBorder="1"/>
    <xf numFmtId="0" fontId="0" fillId="0" borderId="1" xfId="0" applyBorder="1"/>
    <xf numFmtId="0" fontId="0" fillId="0" borderId="20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6" fillId="0" borderId="1" xfId="0" applyFont="1" applyBorder="1"/>
    <xf numFmtId="0" fontId="0" fillId="3" borderId="19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4" fontId="7" fillId="2" borderId="22" xfId="0" applyNumberFormat="1" applyFont="1" applyFill="1" applyBorder="1"/>
    <xf numFmtId="0" fontId="4" fillId="2" borderId="26" xfId="0" applyFont="1" applyFill="1" applyBorder="1"/>
    <xf numFmtId="0" fontId="4" fillId="2" borderId="23" xfId="0" applyFont="1" applyFill="1" applyBorder="1"/>
    <xf numFmtId="0" fontId="4" fillId="2" borderId="27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8" borderId="2" xfId="0" applyNumberFormat="1" applyFill="1" applyBorder="1" applyAlignment="1">
      <alignment horizontal="center"/>
    </xf>
    <xf numFmtId="4" fontId="0" fillId="8" borderId="4" xfId="0" applyNumberFormat="1" applyFill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4" fontId="0" fillId="0" borderId="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9" xfId="0" applyBorder="1" applyAlignment="1">
      <alignment horizontal="left"/>
    </xf>
    <xf numFmtId="4" fontId="7" fillId="2" borderId="23" xfId="0" applyNumberFormat="1" applyFont="1" applyFill="1" applyBorder="1" applyAlignment="1">
      <alignment horizontal="center"/>
    </xf>
    <xf numFmtId="4" fontId="7" fillId="2" borderId="2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2" fontId="7" fillId="4" borderId="33" xfId="0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2" fontId="7" fillId="5" borderId="36" xfId="0" applyNumberFormat="1" applyFont="1" applyFill="1" applyBorder="1"/>
    <xf numFmtId="2" fontId="7" fillId="5" borderId="37" xfId="0" applyNumberFormat="1" applyFont="1" applyFill="1" applyBorder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2" fontId="7" fillId="5" borderId="38" xfId="0" applyNumberFormat="1" applyFont="1" applyFill="1" applyBorder="1"/>
    <xf numFmtId="0" fontId="0" fillId="3" borderId="39" xfId="0" applyFill="1" applyBorder="1" applyAlignment="1">
      <alignment horizontal="center"/>
    </xf>
    <xf numFmtId="2" fontId="7" fillId="5" borderId="40" xfId="0" applyNumberFormat="1" applyFont="1" applyFill="1" applyBorder="1"/>
    <xf numFmtId="0" fontId="0" fillId="9" borderId="41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2" fontId="7" fillId="9" borderId="43" xfId="0" applyNumberFormat="1" applyFont="1" applyFill="1" applyBorder="1"/>
    <xf numFmtId="0" fontId="8" fillId="0" borderId="0" xfId="0" applyFont="1"/>
    <xf numFmtId="0" fontId="0" fillId="10" borderId="0" xfId="0" applyFill="1" applyAlignment="1">
      <alignment horizontal="left" wrapText="1"/>
    </xf>
    <xf numFmtId="0" fontId="9" fillId="10" borderId="0" xfId="0" applyFont="1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10" fillId="11" borderId="0" xfId="0" applyFont="1" applyFill="1" applyAlignment="1">
      <alignment horizontal="left" vertical="top" wrapText="1"/>
    </xf>
  </cellXfs>
  <cellStyles count="1">
    <cellStyle name="Normální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0cf20ae13ed55a9/FSC%2015-19/Dok%20vnit&#345;n&#237;/&#268;lenov&#233;/46%20Olomouc/FSC%20multitabulka%20LMO%2024_mh%20-%20dopln&#283;n&#237;%2020241008.xlsx" TargetMode="External"/><Relationship Id="rId1" Type="http://schemas.openxmlformats.org/officeDocument/2006/relationships/externalLinkPath" Target="FSC%20multitabulka%20LMO%2024_mh%20-%20dopln&#283;n&#237;%20202410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řed auditem"/>
      <sheetName val="Vysvětlivky-návod"/>
      <sheetName val="DAR"/>
      <sheetName val="Člen"/>
      <sheetName val="Pracovníci"/>
      <sheetName val="Stakeholders"/>
      <sheetName val="Biocidy"/>
      <sheetName val="Monitoring-plochy"/>
      <sheetName val="Monitoring-body"/>
      <sheetName val="Použití loga a OZ"/>
      <sheetName val="monitoring nad 500"/>
      <sheetName val="Školení"/>
      <sheetName val="Doupné str."/>
      <sheetName val="Holoseče"/>
      <sheetName val="Introdukce"/>
      <sheetName val="EsD"/>
      <sheetName val="Spory&amp;kontakty"/>
      <sheetName val="Skládky, odpady"/>
      <sheetName val="Evid. pošk. , rekl."/>
      <sheetName val="Úrazy"/>
      <sheetName val="Rozpory leg."/>
      <sheetName val="L. stráž"/>
      <sheetName val="Zábory"/>
    </sheetNames>
    <sheetDataSet>
      <sheetData sheetId="0"/>
      <sheetData sheetId="1"/>
      <sheetData sheetId="2">
        <row r="9">
          <cell r="B9">
            <v>1921.7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2E1F-A825-4993-A30F-9E1FE4AEC985}">
  <sheetPr>
    <tabColor theme="6" tint="-0.249977111117893"/>
  </sheetPr>
  <dimension ref="A1:T52"/>
  <sheetViews>
    <sheetView tabSelected="1" topLeftCell="A15" zoomScale="90" zoomScaleNormal="90" workbookViewId="0">
      <selection activeCell="B29" sqref="B29"/>
    </sheetView>
  </sheetViews>
  <sheetFormatPr defaultRowHeight="12.75" x14ac:dyDescent="0.2"/>
  <cols>
    <col min="1" max="1" width="16.28515625" customWidth="1"/>
    <col min="2" max="2" width="37.5703125" bestFit="1" customWidth="1"/>
    <col min="3" max="3" width="54.42578125" customWidth="1"/>
    <col min="4" max="4" width="17" bestFit="1" customWidth="1"/>
    <col min="5" max="5" width="30.140625" bestFit="1" customWidth="1"/>
    <col min="6" max="6" width="12.7109375" bestFit="1" customWidth="1"/>
    <col min="7" max="7" width="10.28515625" bestFit="1" customWidth="1"/>
    <col min="8" max="8" width="9.85546875" customWidth="1"/>
    <col min="9" max="9" width="13.7109375" customWidth="1"/>
    <col min="10" max="10" width="13.42578125" bestFit="1" customWidth="1"/>
    <col min="11" max="11" width="11" bestFit="1" customWidth="1"/>
    <col min="12" max="12" width="13.28515625" bestFit="1" customWidth="1"/>
    <col min="13" max="13" width="25" bestFit="1" customWidth="1"/>
    <col min="14" max="14" width="10.85546875" bestFit="1" customWidth="1"/>
    <col min="16" max="16" width="14.28515625" customWidth="1"/>
    <col min="18" max="18" width="11" bestFit="1" customWidth="1"/>
  </cols>
  <sheetData>
    <row r="1" spans="1:20" ht="15" customHeight="1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ht="15" customHeight="1" x14ac:dyDescent="0.2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ht="77.25" customHeight="1" x14ac:dyDescent="0.2">
      <c r="A3" s="1" t="s">
        <v>4</v>
      </c>
      <c r="B3" s="4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0" x14ac:dyDescent="0.2">
      <c r="A4" s="1" t="s">
        <v>6</v>
      </c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0" ht="39" customHeight="1" x14ac:dyDescent="0.2">
      <c r="A5" s="10" t="s">
        <v>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0" x14ac:dyDescent="0.2">
      <c r="A6" s="10" t="s">
        <v>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0" x14ac:dyDescent="0.2">
      <c r="A7" s="11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20" ht="12.75" customHeight="1" x14ac:dyDescent="0.2">
      <c r="A8" s="12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20" ht="13.5" thickBot="1" x14ac:dyDescent="0.25"/>
    <row r="10" spans="1:20" s="24" customFormat="1" ht="15.75" thickBot="1" x14ac:dyDescent="0.3">
      <c r="A10" s="15" t="s">
        <v>11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 t="s">
        <v>12</v>
      </c>
      <c r="N10" s="19"/>
      <c r="O10" s="20"/>
      <c r="P10" s="21" t="s">
        <v>13</v>
      </c>
      <c r="Q10" s="22"/>
      <c r="R10" s="22"/>
      <c r="S10" s="22"/>
      <c r="T10" s="23"/>
    </row>
    <row r="11" spans="1:20" s="24" customFormat="1" ht="75" customHeight="1" x14ac:dyDescent="0.2">
      <c r="A11" s="25" t="s">
        <v>14</v>
      </c>
      <c r="B11" s="26" t="s">
        <v>15</v>
      </c>
      <c r="C11" s="26" t="s">
        <v>16</v>
      </c>
      <c r="D11" s="26" t="s">
        <v>17</v>
      </c>
      <c r="E11" s="27" t="s">
        <v>18</v>
      </c>
      <c r="F11" s="28"/>
      <c r="G11" s="29"/>
      <c r="H11" s="26" t="s">
        <v>19</v>
      </c>
      <c r="I11" s="26" t="s">
        <v>20</v>
      </c>
      <c r="J11" s="26" t="s">
        <v>21</v>
      </c>
      <c r="K11" s="26" t="s">
        <v>22</v>
      </c>
      <c r="L11" s="26" t="s">
        <v>23</v>
      </c>
      <c r="M11" s="30" t="s">
        <v>24</v>
      </c>
      <c r="N11" s="31" t="s">
        <v>25</v>
      </c>
      <c r="O11" s="32" t="s">
        <v>26</v>
      </c>
      <c r="P11" s="33" t="s">
        <v>27</v>
      </c>
      <c r="Q11" s="34" t="s">
        <v>28</v>
      </c>
      <c r="R11" s="34" t="s">
        <v>29</v>
      </c>
      <c r="S11" s="34" t="s">
        <v>30</v>
      </c>
      <c r="T11" s="35" t="s">
        <v>31</v>
      </c>
    </row>
    <row r="12" spans="1:20" x14ac:dyDescent="0.2">
      <c r="A12" s="36" t="s">
        <v>32</v>
      </c>
      <c r="B12" s="37" t="s">
        <v>33</v>
      </c>
      <c r="C12" s="38" t="s">
        <v>34</v>
      </c>
      <c r="D12" s="38" t="s">
        <v>35</v>
      </c>
      <c r="E12" s="39" t="s">
        <v>36</v>
      </c>
      <c r="F12" s="40"/>
      <c r="G12" s="41"/>
      <c r="H12" s="42">
        <v>259.81099999999998</v>
      </c>
      <c r="I12" s="42">
        <v>259.81099999999998</v>
      </c>
      <c r="J12" s="43">
        <v>44169</v>
      </c>
      <c r="K12" s="44"/>
      <c r="L12" s="44"/>
      <c r="M12" s="45" t="s">
        <v>37</v>
      </c>
      <c r="N12" s="46"/>
      <c r="O12" s="47"/>
      <c r="P12" s="45" t="s">
        <v>38</v>
      </c>
      <c r="Q12" s="46" t="s">
        <v>39</v>
      </c>
      <c r="R12" s="48">
        <v>45565</v>
      </c>
      <c r="S12" s="46" t="s">
        <v>40</v>
      </c>
      <c r="T12" s="47" t="s">
        <v>41</v>
      </c>
    </row>
    <row r="13" spans="1:20" x14ac:dyDescent="0.2">
      <c r="A13" s="36" t="s">
        <v>32</v>
      </c>
      <c r="B13" s="49" t="s">
        <v>42</v>
      </c>
      <c r="C13" s="50" t="s">
        <v>43</v>
      </c>
      <c r="D13" s="50" t="s">
        <v>35</v>
      </c>
      <c r="E13" s="39" t="s">
        <v>36</v>
      </c>
      <c r="F13" s="40"/>
      <c r="G13" s="41"/>
      <c r="H13" s="51">
        <v>0.57999999999999996</v>
      </c>
      <c r="I13" s="51">
        <v>0.57999999999999996</v>
      </c>
      <c r="J13" s="48">
        <v>44169</v>
      </c>
      <c r="K13" s="52"/>
      <c r="L13" s="52"/>
      <c r="M13" s="45" t="s">
        <v>37</v>
      </c>
      <c r="N13" s="46"/>
      <c r="O13" s="47"/>
      <c r="P13" s="45" t="s">
        <v>38</v>
      </c>
      <c r="Q13" s="46" t="s">
        <v>39</v>
      </c>
      <c r="R13" s="48">
        <v>45565</v>
      </c>
      <c r="S13" s="46" t="s">
        <v>40</v>
      </c>
      <c r="T13" s="47" t="s">
        <v>41</v>
      </c>
    </row>
    <row r="14" spans="1:20" x14ac:dyDescent="0.2">
      <c r="A14" s="53" t="s">
        <v>44</v>
      </c>
      <c r="B14" s="49" t="s">
        <v>45</v>
      </c>
      <c r="C14" s="50" t="s">
        <v>46</v>
      </c>
      <c r="D14" s="50" t="s">
        <v>35</v>
      </c>
      <c r="E14" s="39" t="s">
        <v>36</v>
      </c>
      <c r="F14" s="40"/>
      <c r="G14" s="41"/>
      <c r="H14" s="51">
        <v>1.03</v>
      </c>
      <c r="I14" s="51">
        <v>1.03</v>
      </c>
      <c r="J14" s="48">
        <v>44169</v>
      </c>
      <c r="K14" s="52"/>
      <c r="L14" s="52"/>
      <c r="M14" s="45" t="s">
        <v>37</v>
      </c>
      <c r="N14" s="46"/>
      <c r="O14" s="47"/>
      <c r="P14" s="45" t="s">
        <v>38</v>
      </c>
      <c r="Q14" s="46" t="s">
        <v>39</v>
      </c>
      <c r="R14" s="48">
        <v>45565</v>
      </c>
      <c r="S14" s="46" t="s">
        <v>40</v>
      </c>
      <c r="T14" s="47" t="s">
        <v>41</v>
      </c>
    </row>
    <row r="15" spans="1:20" x14ac:dyDescent="0.2">
      <c r="A15" s="53" t="s">
        <v>47</v>
      </c>
      <c r="B15" s="49" t="s">
        <v>48</v>
      </c>
      <c r="C15" s="49" t="s">
        <v>48</v>
      </c>
      <c r="D15" s="50" t="s">
        <v>35</v>
      </c>
      <c r="E15" s="39" t="s">
        <v>36</v>
      </c>
      <c r="F15" s="40"/>
      <c r="G15" s="41"/>
      <c r="H15" s="51">
        <v>591.17999999999995</v>
      </c>
      <c r="I15" s="51">
        <v>591.17999999999995</v>
      </c>
      <c r="J15" s="48">
        <v>44169</v>
      </c>
      <c r="K15" s="46"/>
      <c r="L15" s="46"/>
      <c r="M15" s="45" t="s">
        <v>37</v>
      </c>
      <c r="N15" s="46"/>
      <c r="O15" s="47"/>
      <c r="P15" s="45" t="s">
        <v>38</v>
      </c>
      <c r="Q15" s="46" t="s">
        <v>39</v>
      </c>
      <c r="R15" s="48">
        <v>45565</v>
      </c>
      <c r="S15" s="46" t="s">
        <v>40</v>
      </c>
      <c r="T15" s="47" t="s">
        <v>41</v>
      </c>
    </row>
    <row r="16" spans="1:20" x14ac:dyDescent="0.2">
      <c r="A16" s="53" t="s">
        <v>47</v>
      </c>
      <c r="B16" s="49" t="s">
        <v>49</v>
      </c>
      <c r="C16" s="49" t="s">
        <v>49</v>
      </c>
      <c r="D16" s="50" t="s">
        <v>35</v>
      </c>
      <c r="E16" s="39" t="s">
        <v>36</v>
      </c>
      <c r="F16" s="40"/>
      <c r="G16" s="41"/>
      <c r="H16" s="51">
        <v>610.04999999999995</v>
      </c>
      <c r="I16" s="51">
        <v>610.04999999999995</v>
      </c>
      <c r="J16" s="48">
        <v>44169</v>
      </c>
      <c r="K16" s="46"/>
      <c r="L16" s="46"/>
      <c r="M16" s="45" t="s">
        <v>37</v>
      </c>
      <c r="N16" s="46"/>
      <c r="O16" s="47"/>
      <c r="P16" s="45" t="s">
        <v>38</v>
      </c>
      <c r="Q16" s="46" t="s">
        <v>39</v>
      </c>
      <c r="R16" s="48">
        <v>45565</v>
      </c>
      <c r="S16" s="46" t="s">
        <v>40</v>
      </c>
      <c r="T16" s="47" t="s">
        <v>41</v>
      </c>
    </row>
    <row r="17" spans="1:20" x14ac:dyDescent="0.2">
      <c r="A17" s="53" t="s">
        <v>47</v>
      </c>
      <c r="B17" s="49" t="s">
        <v>50</v>
      </c>
      <c r="C17" s="50"/>
      <c r="D17" s="50" t="s">
        <v>35</v>
      </c>
      <c r="E17" s="54"/>
      <c r="F17" s="55"/>
      <c r="G17" s="56"/>
      <c r="H17" s="57" t="s">
        <v>51</v>
      </c>
      <c r="I17" s="51"/>
      <c r="J17" s="48">
        <v>44169</v>
      </c>
      <c r="K17" s="46"/>
      <c r="L17" s="46"/>
      <c r="M17" s="45" t="s">
        <v>37</v>
      </c>
      <c r="N17" s="46"/>
      <c r="O17" s="47"/>
      <c r="P17" s="45" t="s">
        <v>38</v>
      </c>
      <c r="Q17" s="46" t="s">
        <v>39</v>
      </c>
      <c r="R17" s="48">
        <v>45565</v>
      </c>
      <c r="S17" s="46" t="s">
        <v>40</v>
      </c>
      <c r="T17" s="47" t="s">
        <v>41</v>
      </c>
    </row>
    <row r="18" spans="1:20" x14ac:dyDescent="0.2">
      <c r="A18" s="53" t="s">
        <v>52</v>
      </c>
      <c r="B18" s="49" t="s">
        <v>53</v>
      </c>
      <c r="C18" s="50" t="s">
        <v>54</v>
      </c>
      <c r="D18" s="50" t="s">
        <v>55</v>
      </c>
      <c r="E18" s="39" t="s">
        <v>56</v>
      </c>
      <c r="F18" s="40"/>
      <c r="G18" s="41"/>
      <c r="H18" s="51">
        <v>51.47</v>
      </c>
      <c r="I18" s="51">
        <v>51.47</v>
      </c>
      <c r="J18" s="48">
        <v>44169</v>
      </c>
      <c r="K18" s="46"/>
      <c r="L18" s="46"/>
      <c r="M18" s="45" t="s">
        <v>37</v>
      </c>
      <c r="N18" s="46"/>
      <c r="O18" s="47"/>
      <c r="P18" s="45" t="s">
        <v>38</v>
      </c>
      <c r="Q18" s="46" t="s">
        <v>39</v>
      </c>
      <c r="R18" s="48">
        <v>45565</v>
      </c>
      <c r="S18" s="46" t="s">
        <v>40</v>
      </c>
      <c r="T18" s="47" t="s">
        <v>41</v>
      </c>
    </row>
    <row r="19" spans="1:20" s="24" customFormat="1" ht="25.5" x14ac:dyDescent="0.2">
      <c r="A19" s="36" t="s">
        <v>57</v>
      </c>
      <c r="B19" s="38" t="s">
        <v>58</v>
      </c>
      <c r="C19" s="37" t="s">
        <v>59</v>
      </c>
      <c r="D19" s="38" t="s">
        <v>60</v>
      </c>
      <c r="E19" s="54"/>
      <c r="F19" s="55"/>
      <c r="G19" s="56"/>
      <c r="H19" s="42">
        <v>427.29</v>
      </c>
      <c r="I19" s="42">
        <v>427.29</v>
      </c>
      <c r="J19" s="43">
        <v>44197</v>
      </c>
      <c r="K19" s="44"/>
      <c r="L19" s="44"/>
      <c r="M19" s="58" t="s">
        <v>61</v>
      </c>
      <c r="N19" s="59"/>
      <c r="O19" s="60"/>
      <c r="P19" s="45" t="s">
        <v>38</v>
      </c>
      <c r="Q19" s="46"/>
      <c r="R19" s="48"/>
      <c r="S19" s="46"/>
      <c r="T19" s="47"/>
    </row>
    <row r="20" spans="1:20" x14ac:dyDescent="0.2">
      <c r="A20" s="53"/>
      <c r="B20" s="49"/>
      <c r="C20" s="50"/>
      <c r="D20" s="50"/>
      <c r="E20" s="54"/>
      <c r="F20" s="55"/>
      <c r="G20" s="56"/>
      <c r="H20" s="51"/>
      <c r="I20" s="51"/>
      <c r="J20" s="48"/>
      <c r="K20" s="52"/>
      <c r="L20" s="52"/>
      <c r="M20" s="45"/>
      <c r="N20" s="46"/>
      <c r="O20" s="47"/>
      <c r="P20" s="45"/>
      <c r="Q20" s="46"/>
      <c r="R20" s="46"/>
      <c r="S20" s="46"/>
      <c r="T20" s="47"/>
    </row>
    <row r="21" spans="1:20" x14ac:dyDescent="0.2">
      <c r="A21" s="53"/>
      <c r="B21" s="49"/>
      <c r="C21" s="50"/>
      <c r="D21" s="50"/>
      <c r="E21" s="54"/>
      <c r="F21" s="55"/>
      <c r="G21" s="56"/>
      <c r="H21" s="51"/>
      <c r="I21" s="51"/>
      <c r="J21" s="48"/>
      <c r="K21" s="52"/>
      <c r="L21" s="52"/>
      <c r="M21" s="45"/>
      <c r="N21" s="46"/>
      <c r="O21" s="47"/>
      <c r="P21" s="45"/>
      <c r="Q21" s="46"/>
      <c r="R21" s="46"/>
      <c r="S21" s="46"/>
      <c r="T21" s="47"/>
    </row>
    <row r="22" spans="1:20" x14ac:dyDescent="0.2">
      <c r="A22" s="53"/>
      <c r="B22" s="49"/>
      <c r="C22" s="50"/>
      <c r="D22" s="50"/>
      <c r="E22" s="54"/>
      <c r="F22" s="55"/>
      <c r="G22" s="56"/>
      <c r="H22" s="51"/>
      <c r="I22" s="51"/>
      <c r="J22" s="48"/>
      <c r="K22" s="52"/>
      <c r="L22" s="52"/>
      <c r="M22" s="45"/>
      <c r="N22" s="46"/>
      <c r="O22" s="47"/>
      <c r="P22" s="45"/>
      <c r="Q22" s="46"/>
      <c r="R22" s="46"/>
      <c r="S22" s="46"/>
      <c r="T22" s="47"/>
    </row>
    <row r="23" spans="1:20" s="24" customFormat="1" x14ac:dyDescent="0.2">
      <c r="A23" s="53"/>
      <c r="B23" s="49"/>
      <c r="C23" s="50"/>
      <c r="D23" s="50"/>
      <c r="E23" s="54"/>
      <c r="F23" s="55"/>
      <c r="G23" s="56"/>
      <c r="H23" s="51"/>
      <c r="I23" s="51"/>
      <c r="J23" s="48"/>
      <c r="K23" s="46"/>
      <c r="L23" s="46"/>
      <c r="M23" s="45"/>
      <c r="N23" s="46"/>
      <c r="O23" s="47"/>
      <c r="P23" s="45"/>
      <c r="Q23" s="46"/>
      <c r="R23" s="46"/>
      <c r="S23" s="46"/>
      <c r="T23" s="47"/>
    </row>
    <row r="24" spans="1:20" ht="13.15" customHeight="1" x14ac:dyDescent="0.2">
      <c r="A24" s="53"/>
      <c r="B24" s="49"/>
      <c r="C24" s="50"/>
      <c r="D24" s="50"/>
      <c r="E24" s="54"/>
      <c r="F24" s="55"/>
      <c r="G24" s="56"/>
      <c r="H24" s="51"/>
      <c r="I24" s="51"/>
      <c r="J24" s="46"/>
      <c r="K24" s="46"/>
      <c r="L24" s="46"/>
      <c r="M24" s="45"/>
      <c r="N24" s="46"/>
      <c r="O24" s="47"/>
      <c r="P24" s="45"/>
      <c r="Q24" s="46"/>
      <c r="R24" s="46"/>
      <c r="S24" s="46"/>
      <c r="T24" s="47"/>
    </row>
    <row r="25" spans="1:20" x14ac:dyDescent="0.2">
      <c r="A25" s="53"/>
      <c r="B25" s="49"/>
      <c r="C25" s="50"/>
      <c r="D25" s="50"/>
      <c r="E25" s="54"/>
      <c r="F25" s="55"/>
      <c r="G25" s="56"/>
      <c r="H25" s="51"/>
      <c r="I25" s="51"/>
      <c r="J25" s="46"/>
      <c r="K25" s="46"/>
      <c r="L25" s="46"/>
      <c r="M25" s="45"/>
      <c r="N25" s="46"/>
      <c r="O25" s="47"/>
      <c r="P25" s="45"/>
      <c r="Q25" s="46"/>
      <c r="R25" s="46"/>
      <c r="S25" s="46"/>
      <c r="T25" s="47"/>
    </row>
    <row r="26" spans="1:20" ht="13.5" thickBot="1" x14ac:dyDescent="0.25">
      <c r="A26" s="61" t="s">
        <v>62</v>
      </c>
      <c r="B26" s="62"/>
      <c r="C26" s="62"/>
      <c r="D26" s="62"/>
      <c r="E26" s="63"/>
      <c r="F26" s="64"/>
      <c r="G26" s="65"/>
      <c r="H26" s="66">
        <f>SUM(H12:H25)</f>
        <v>1941.4109999999998</v>
      </c>
      <c r="I26" s="66">
        <f>SUM(I12:I25)</f>
        <v>1941.4109999999998</v>
      </c>
      <c r="J26" s="62"/>
      <c r="K26" s="62"/>
      <c r="L26" s="62"/>
      <c r="M26" s="67"/>
      <c r="N26" s="68"/>
      <c r="O26" s="69"/>
      <c r="P26" s="67"/>
      <c r="Q26" s="68"/>
      <c r="R26" s="68"/>
      <c r="S26" s="68"/>
      <c r="T26" s="69"/>
    </row>
    <row r="27" spans="1:20" ht="13.15" customHeight="1" thickBot="1" x14ac:dyDescent="0.25">
      <c r="M27" s="70"/>
      <c r="N27" s="71"/>
      <c r="O27" s="72"/>
      <c r="P27" s="70"/>
      <c r="Q27" s="71"/>
      <c r="R27" s="71"/>
      <c r="S27" s="71"/>
      <c r="T27" s="72"/>
    </row>
    <row r="28" spans="1:20" ht="89.25" x14ac:dyDescent="0.2">
      <c r="A28" s="25" t="s">
        <v>63</v>
      </c>
      <c r="B28" s="26" t="s">
        <v>64</v>
      </c>
      <c r="C28" s="26" t="s">
        <v>16</v>
      </c>
      <c r="D28" s="26" t="s">
        <v>17</v>
      </c>
      <c r="E28" s="27" t="s">
        <v>65</v>
      </c>
      <c r="F28" s="28"/>
      <c r="G28" s="29"/>
      <c r="H28" s="73" t="s">
        <v>66</v>
      </c>
      <c r="I28" s="74"/>
      <c r="J28" s="26" t="s">
        <v>21</v>
      </c>
      <c r="K28" s="26" t="s">
        <v>22</v>
      </c>
      <c r="L28" s="26" t="s">
        <v>23</v>
      </c>
      <c r="M28" s="30" t="s">
        <v>24</v>
      </c>
      <c r="N28" s="31" t="s">
        <v>25</v>
      </c>
      <c r="O28" s="32" t="s">
        <v>26</v>
      </c>
      <c r="P28" s="33" t="s">
        <v>67</v>
      </c>
      <c r="Q28" s="34" t="s">
        <v>28</v>
      </c>
      <c r="R28" s="34" t="s">
        <v>29</v>
      </c>
      <c r="S28" s="34" t="s">
        <v>30</v>
      </c>
      <c r="T28" s="35" t="s">
        <v>31</v>
      </c>
    </row>
    <row r="29" spans="1:20" ht="12.75" customHeight="1" x14ac:dyDescent="0.2">
      <c r="A29" s="53" t="s">
        <v>68</v>
      </c>
      <c r="B29" s="37" t="s">
        <v>33</v>
      </c>
      <c r="C29" s="38" t="s">
        <v>34</v>
      </c>
      <c r="D29" s="38" t="s">
        <v>35</v>
      </c>
      <c r="E29" s="39" t="s">
        <v>36</v>
      </c>
      <c r="F29" s="40"/>
      <c r="G29" s="41"/>
      <c r="H29" s="75">
        <v>259.81099999999998</v>
      </c>
      <c r="I29" s="76"/>
      <c r="J29" s="43">
        <v>44169</v>
      </c>
      <c r="K29" s="46"/>
      <c r="L29" s="46"/>
      <c r="M29" s="45" t="s">
        <v>37</v>
      </c>
      <c r="N29" s="46"/>
      <c r="O29" s="47"/>
      <c r="P29" s="45" t="s">
        <v>38</v>
      </c>
      <c r="Q29" s="46" t="s">
        <v>39</v>
      </c>
      <c r="R29" s="46">
        <v>45565</v>
      </c>
      <c r="S29" s="46" t="s">
        <v>40</v>
      </c>
      <c r="T29" s="47" t="s">
        <v>41</v>
      </c>
    </row>
    <row r="30" spans="1:20" x14ac:dyDescent="0.2">
      <c r="A30" s="53" t="s">
        <v>69</v>
      </c>
      <c r="B30" s="49" t="s">
        <v>70</v>
      </c>
      <c r="C30" s="50" t="s">
        <v>71</v>
      </c>
      <c r="D30" s="50" t="s">
        <v>35</v>
      </c>
      <c r="E30" s="54"/>
      <c r="F30" s="55"/>
      <c r="G30" s="56"/>
      <c r="H30" s="77">
        <v>600.97</v>
      </c>
      <c r="I30" s="78"/>
      <c r="J30" s="48">
        <v>44169</v>
      </c>
      <c r="K30" s="52"/>
      <c r="L30" s="52"/>
      <c r="M30" s="79" t="s">
        <v>61</v>
      </c>
      <c r="N30" s="80"/>
      <c r="O30" s="81"/>
      <c r="P30" s="45"/>
      <c r="Q30" s="46"/>
      <c r="R30" s="46"/>
      <c r="S30" s="46"/>
      <c r="T30" s="47"/>
    </row>
    <row r="31" spans="1:20" x14ac:dyDescent="0.2">
      <c r="A31" s="53" t="s">
        <v>72</v>
      </c>
      <c r="B31" s="49" t="s">
        <v>73</v>
      </c>
      <c r="C31" s="50" t="s">
        <v>74</v>
      </c>
      <c r="D31" s="50"/>
      <c r="E31" s="54"/>
      <c r="F31" s="55"/>
      <c r="G31" s="56"/>
      <c r="H31" s="82"/>
      <c r="I31" s="83"/>
      <c r="J31" s="48">
        <v>44169</v>
      </c>
      <c r="K31" s="46"/>
      <c r="L31" s="46"/>
      <c r="M31" s="84" t="s">
        <v>61</v>
      </c>
      <c r="N31" s="46"/>
      <c r="O31" s="47"/>
      <c r="P31" s="45"/>
      <c r="Q31" s="46"/>
      <c r="R31" s="46"/>
      <c r="S31" s="46"/>
      <c r="T31" s="47"/>
    </row>
    <row r="32" spans="1:20" x14ac:dyDescent="0.2">
      <c r="A32" s="53"/>
      <c r="B32" s="49"/>
      <c r="C32" s="50"/>
      <c r="D32" s="50"/>
      <c r="E32" s="54"/>
      <c r="F32" s="55"/>
      <c r="G32" s="56"/>
      <c r="H32" s="82"/>
      <c r="I32" s="83"/>
      <c r="J32" s="46"/>
      <c r="K32" s="46"/>
      <c r="L32" s="46"/>
      <c r="M32" s="45"/>
      <c r="N32" s="46"/>
      <c r="O32" s="47"/>
      <c r="P32" s="45"/>
      <c r="Q32" s="46"/>
      <c r="R32" s="46"/>
      <c r="S32" s="46"/>
      <c r="T32" s="47"/>
    </row>
    <row r="33" spans="1:20" x14ac:dyDescent="0.2">
      <c r="A33" s="53"/>
      <c r="B33" s="49"/>
      <c r="C33" s="50"/>
      <c r="D33" s="50"/>
      <c r="E33" s="54"/>
      <c r="F33" s="55"/>
      <c r="G33" s="56"/>
      <c r="H33" s="82"/>
      <c r="I33" s="83"/>
      <c r="J33" s="46"/>
      <c r="K33" s="46"/>
      <c r="L33" s="46"/>
      <c r="M33" s="45"/>
      <c r="N33" s="46"/>
      <c r="O33" s="47"/>
      <c r="P33" s="45"/>
      <c r="Q33" s="46"/>
      <c r="R33" s="46"/>
      <c r="S33" s="46"/>
      <c r="T33" s="47"/>
    </row>
    <row r="34" spans="1:20" x14ac:dyDescent="0.2">
      <c r="A34" s="53"/>
      <c r="B34" s="49"/>
      <c r="C34" s="50"/>
      <c r="D34" s="50"/>
      <c r="E34" s="54"/>
      <c r="F34" s="55"/>
      <c r="G34" s="56"/>
      <c r="H34" s="82"/>
      <c r="I34" s="83"/>
      <c r="J34" s="46"/>
      <c r="K34" s="46"/>
      <c r="L34" s="46"/>
      <c r="M34" s="45"/>
      <c r="N34" s="46"/>
      <c r="O34" s="47"/>
      <c r="P34" s="45"/>
      <c r="Q34" s="46"/>
      <c r="R34" s="46"/>
      <c r="S34" s="46"/>
      <c r="T34" s="47"/>
    </row>
    <row r="35" spans="1:20" ht="13.5" thickBot="1" x14ac:dyDescent="0.25">
      <c r="A35" s="61" t="s">
        <v>62</v>
      </c>
      <c r="B35" s="62"/>
      <c r="C35" s="62"/>
      <c r="D35" s="62"/>
      <c r="E35" s="63"/>
      <c r="F35" s="64"/>
      <c r="G35" s="65"/>
      <c r="H35" s="85">
        <f>SUM(H29:I34)</f>
        <v>860.78099999999995</v>
      </c>
      <c r="I35" s="86"/>
      <c r="J35" s="62"/>
      <c r="K35" s="62"/>
      <c r="L35" s="62"/>
      <c r="M35" s="67"/>
      <c r="N35" s="68"/>
      <c r="O35" s="69"/>
      <c r="P35" s="67"/>
      <c r="Q35" s="68"/>
      <c r="R35" s="68"/>
      <c r="S35" s="68"/>
      <c r="T35" s="69"/>
    </row>
    <row r="37" spans="1:20" ht="13.5" thickBot="1" x14ac:dyDescent="0.25">
      <c r="A37" s="87" t="s">
        <v>75</v>
      </c>
      <c r="B37" s="87"/>
    </row>
    <row r="38" spans="1:20" ht="13.5" thickBot="1" x14ac:dyDescent="0.25">
      <c r="A38" s="88" t="s">
        <v>76</v>
      </c>
      <c r="B38" s="89"/>
      <c r="C38" s="90">
        <f>[1]DAR!B9</f>
        <v>1921.7</v>
      </c>
    </row>
    <row r="39" spans="1:20" x14ac:dyDescent="0.2">
      <c r="A39" s="91" t="s">
        <v>77</v>
      </c>
      <c r="B39" s="92"/>
      <c r="C39" s="93">
        <f>C38*0.1</f>
        <v>192.17000000000002</v>
      </c>
    </row>
    <row r="40" spans="1:20" ht="12.75" customHeight="1" x14ac:dyDescent="0.2">
      <c r="A40" s="91" t="s">
        <v>78</v>
      </c>
      <c r="B40" s="92"/>
      <c r="C40" s="94">
        <f>I26</f>
        <v>1941.4109999999998</v>
      </c>
    </row>
    <row r="41" spans="1:20" x14ac:dyDescent="0.2">
      <c r="A41" s="95" t="s">
        <v>79</v>
      </c>
      <c r="B41" s="96"/>
      <c r="C41" s="97">
        <f>H35</f>
        <v>860.78099999999995</v>
      </c>
    </row>
    <row r="42" spans="1:20" x14ac:dyDescent="0.2">
      <c r="A42" s="95" t="s">
        <v>80</v>
      </c>
      <c r="B42" s="98"/>
      <c r="C42" s="99">
        <f>SUM(C40:C41)</f>
        <v>2802.192</v>
      </c>
    </row>
    <row r="43" spans="1:20" ht="13.5" thickBot="1" x14ac:dyDescent="0.25">
      <c r="A43" s="100" t="s">
        <v>81</v>
      </c>
      <c r="B43" s="101"/>
      <c r="C43" s="102"/>
      <c r="D43" t="s">
        <v>82</v>
      </c>
    </row>
    <row r="44" spans="1:20" ht="25.5" customHeight="1" x14ac:dyDescent="0.2"/>
    <row r="45" spans="1:20" ht="12.75" customHeight="1" x14ac:dyDescent="0.2">
      <c r="A45" s="103" t="s">
        <v>83</v>
      </c>
      <c r="B45" s="104" t="s">
        <v>84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 ht="12.75" customHeight="1" x14ac:dyDescent="0.2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</row>
    <row r="47" spans="1:20" x14ac:dyDescent="0.2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</row>
    <row r="48" spans="1:20" x14ac:dyDescent="0.2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</row>
    <row r="49" spans="2:12" x14ac:dyDescent="0.2">
      <c r="B49" s="105" t="s">
        <v>85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</row>
    <row r="50" spans="2:12" x14ac:dyDescent="0.2">
      <c r="B50" s="106" t="s">
        <v>86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</row>
    <row r="51" spans="2:12" x14ac:dyDescent="0.2">
      <c r="B51" s="107" t="s">
        <v>87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</row>
    <row r="52" spans="2:12" x14ac:dyDescent="0.2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</row>
  </sheetData>
  <mergeCells count="54">
    <mergeCell ref="A43:B43"/>
    <mergeCell ref="B45:L48"/>
    <mergeCell ref="B49:L49"/>
    <mergeCell ref="B50:L50"/>
    <mergeCell ref="B51:L52"/>
    <mergeCell ref="A37:B37"/>
    <mergeCell ref="A38:B38"/>
    <mergeCell ref="A39:B39"/>
    <mergeCell ref="A40:B40"/>
    <mergeCell ref="A41:B41"/>
    <mergeCell ref="A42:B42"/>
    <mergeCell ref="E33:G33"/>
    <mergeCell ref="H33:I33"/>
    <mergeCell ref="E34:G34"/>
    <mergeCell ref="H34:I34"/>
    <mergeCell ref="E35:G35"/>
    <mergeCell ref="H35:I35"/>
    <mergeCell ref="E30:G30"/>
    <mergeCell ref="H30:I30"/>
    <mergeCell ref="E31:G31"/>
    <mergeCell ref="H31:I31"/>
    <mergeCell ref="E32:G32"/>
    <mergeCell ref="H32:I32"/>
    <mergeCell ref="E24:G24"/>
    <mergeCell ref="E25:G25"/>
    <mergeCell ref="E26:G26"/>
    <mergeCell ref="E28:G28"/>
    <mergeCell ref="H28:I28"/>
    <mergeCell ref="E29:G29"/>
    <mergeCell ref="H29:I29"/>
    <mergeCell ref="E18:G18"/>
    <mergeCell ref="E19:G19"/>
    <mergeCell ref="E20:G20"/>
    <mergeCell ref="E21:G21"/>
    <mergeCell ref="E22:G22"/>
    <mergeCell ref="E23:G23"/>
    <mergeCell ref="E12:G12"/>
    <mergeCell ref="E13:G13"/>
    <mergeCell ref="E14:G14"/>
    <mergeCell ref="E15:G15"/>
    <mergeCell ref="E16:G16"/>
    <mergeCell ref="E17:G17"/>
    <mergeCell ref="A7:N7"/>
    <mergeCell ref="A8:N8"/>
    <mergeCell ref="A10:L10"/>
    <mergeCell ref="M10:O10"/>
    <mergeCell ref="P10:T10"/>
    <mergeCell ref="E11:G11"/>
    <mergeCell ref="B1:N1"/>
    <mergeCell ref="B2:N2"/>
    <mergeCell ref="B3:N3"/>
    <mergeCell ref="B4:N4"/>
    <mergeCell ref="A5:N5"/>
    <mergeCell ref="A6:N6"/>
  </mergeCells>
  <conditionalFormatting sqref="C43">
    <cfRule type="expression" dxfId="1" priority="1">
      <formula>$C$42&gt;$C$39</formula>
    </cfRule>
    <cfRule type="expression" dxfId="0" priority="2">
      <formula>$C$45&gt;0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Monitoring-plochy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2024-11-12T16:06:41Z</dcterms:created>
  <dcterms:modified xsi:type="dcterms:W3CDTF">2024-11-12T16:07:43Z</dcterms:modified>
</cp:coreProperties>
</file>